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T:\pblincoe\CDFA.PublicWebsite\oars\healthysoils\docs\"/>
    </mc:Choice>
  </mc:AlternateContent>
  <xr:revisionPtr revIDLastSave="0" documentId="8_{3AE76559-1FD9-4EFD-B597-E10091591994}" xr6:coauthVersionLast="47" xr6:coauthVersionMax="47" xr10:uidLastSave="{00000000-0000-0000-0000-000000000000}"/>
  <bookViews>
    <workbookView xWindow="-108" yWindow="-108" windowWidth="23256" windowHeight="12456" activeTab="1" xr2:uid="{1703AFA8-6E35-4F95-9A4B-A32A604E78F6}"/>
  </bookViews>
  <sheets>
    <sheet name="Instructions" sheetId="5" r:id="rId1"/>
    <sheet name="Worksheet" sheetId="8" r:id="rId2"/>
    <sheet name="Current Tillage System" sheetId="6" r:id="rId3"/>
    <sheet name="Proposed Tillage System" sheetId="1" r:id="rId4"/>
    <sheet name="Reference Tables" sheetId="3" r:id="rId5"/>
  </sheets>
  <definedNames>
    <definedName name="_xlnm._FilterDatabase" localSheetId="1" hidden="1">Worksheet!$A$1:$E$1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8" l="1"/>
  <c r="I75" i="8" a="1"/>
  <c r="D75" i="8" s="1"/>
  <c r="E75" i="8" a="1"/>
  <c r="I74" i="8" a="1"/>
  <c r="D74" i="8" s="1"/>
  <c r="E74" i="8" a="1"/>
  <c r="I73" i="8" a="1"/>
  <c r="D73" i="8" s="1"/>
  <c r="E73" i="8" a="1"/>
  <c r="I72" i="8" a="1"/>
  <c r="D72" i="8" s="1"/>
  <c r="E72" i="8" a="1"/>
  <c r="I71" i="8" a="1"/>
  <c r="D71" i="8" s="1"/>
  <c r="E71" i="8" a="1"/>
  <c r="I70" i="8" a="1"/>
  <c r="D70" i="8" s="1"/>
  <c r="E70" i="8" a="1"/>
  <c r="I69" i="8" a="1"/>
  <c r="D69" i="8" s="1"/>
  <c r="E69" i="8" a="1"/>
  <c r="I68" i="8" a="1"/>
  <c r="D68" i="8" s="1"/>
  <c r="E68" i="8" a="1"/>
  <c r="I67" i="8" a="1"/>
  <c r="D67" i="8" s="1"/>
  <c r="E67" i="8" a="1"/>
  <c r="I66" i="8" a="1"/>
  <c r="D66" i="8" s="1"/>
  <c r="E66" i="8" a="1"/>
  <c r="I65" i="8" a="1"/>
  <c r="D65" i="8" s="1"/>
  <c r="E65" i="8" a="1"/>
  <c r="I64" i="8" a="1"/>
  <c r="D64" i="8" s="1"/>
  <c r="E64" i="8" a="1"/>
  <c r="I63" i="8" a="1"/>
  <c r="D63" i="8" s="1"/>
  <c r="E63" i="8" a="1"/>
  <c r="I62" i="8" a="1"/>
  <c r="D62" i="8" s="1"/>
  <c r="E62" i="8" a="1"/>
  <c r="I61" i="8" a="1"/>
  <c r="D61" i="8" s="1"/>
  <c r="E61" i="8" a="1"/>
  <c r="I60" i="8" a="1"/>
  <c r="D60" i="8" s="1"/>
  <c r="E60" i="8" a="1"/>
  <c r="I59" i="8" a="1"/>
  <c r="D59" i="8" s="1"/>
  <c r="E59" i="8" a="1"/>
  <c r="I58" i="8" a="1"/>
  <c r="D58" i="8" s="1"/>
  <c r="E58" i="8" a="1"/>
  <c r="I57" i="8" a="1"/>
  <c r="D57" i="8" s="1"/>
  <c r="E57" i="8" a="1"/>
  <c r="I56" i="8" a="1"/>
  <c r="D56" i="8" s="1"/>
  <c r="E56" i="8" a="1"/>
  <c r="I55" i="8" a="1"/>
  <c r="D55" i="8" s="1"/>
  <c r="E55" i="8" a="1"/>
  <c r="I54" i="8" a="1"/>
  <c r="D54" i="8" s="1"/>
  <c r="E54" i="8" a="1"/>
  <c r="I53" i="8" a="1"/>
  <c r="D53" i="8" s="1"/>
  <c r="E53" i="8" a="1"/>
  <c r="I52" i="8" a="1"/>
  <c r="D52" i="8" s="1"/>
  <c r="E52" i="8" a="1"/>
  <c r="I51" i="8" a="1"/>
  <c r="D51" i="8" s="1"/>
  <c r="E51" i="8" a="1"/>
  <c r="I50" i="8" a="1"/>
  <c r="D50" i="8" s="1"/>
  <c r="E50" i="8" a="1"/>
  <c r="I49" i="8" a="1"/>
  <c r="D49" i="8" s="1"/>
  <c r="E49" i="8" a="1"/>
  <c r="I48" i="8" a="1"/>
  <c r="D48" i="8" s="1"/>
  <c r="E48" i="8" a="1"/>
  <c r="I47" i="8" a="1"/>
  <c r="D47" i="8" s="1"/>
  <c r="E47" i="8" a="1"/>
  <c r="I46" i="8" a="1"/>
  <c r="D46" i="8" s="1"/>
  <c r="E46" i="8" a="1"/>
  <c r="I45" i="8" a="1"/>
  <c r="D45" i="8" s="1"/>
  <c r="E45" i="8" a="1"/>
  <c r="I44" i="8" a="1"/>
  <c r="D44" i="8" s="1"/>
  <c r="E44" i="8" a="1"/>
  <c r="I43" i="8" a="1"/>
  <c r="D43" i="8" s="1"/>
  <c r="E43" i="8" a="1"/>
  <c r="I42" i="8" a="1"/>
  <c r="D42" i="8" s="1"/>
  <c r="E42" i="8" a="1"/>
  <c r="I41" i="8" a="1"/>
  <c r="D41" i="8" s="1"/>
  <c r="E41" i="8" a="1"/>
  <c r="I40" i="8" a="1"/>
  <c r="D40" i="8" s="1"/>
  <c r="E40" i="8" a="1"/>
  <c r="I39" i="8" a="1"/>
  <c r="D39" i="8" s="1"/>
  <c r="E39" i="8" a="1"/>
  <c r="I38" i="8" a="1"/>
  <c r="D38" i="8" s="1"/>
  <c r="E38" i="8" a="1"/>
  <c r="I37" i="8" a="1"/>
  <c r="D37" i="8" s="1"/>
  <c r="E37" i="8" a="1"/>
  <c r="I36" i="8" a="1"/>
  <c r="D36" i="8" s="1"/>
  <c r="E36" i="8" a="1"/>
  <c r="I35" i="8" a="1"/>
  <c r="D35" i="8" s="1"/>
  <c r="E35" i="8" a="1"/>
  <c r="I34" i="8" a="1"/>
  <c r="D34" i="8" s="1"/>
  <c r="E34" i="8" a="1"/>
  <c r="I33" i="8" a="1"/>
  <c r="D33" i="8" s="1"/>
  <c r="E33" i="8" a="1"/>
  <c r="I32" i="8" a="1"/>
  <c r="D32" i="8" s="1"/>
  <c r="E32" i="8" a="1"/>
  <c r="I31" i="8" a="1"/>
  <c r="D31" i="8" s="1"/>
  <c r="E31" i="8" a="1"/>
  <c r="I30" i="8" a="1"/>
  <c r="D30" i="8" s="1"/>
  <c r="E30" i="8" a="1"/>
  <c r="I29" i="8" a="1"/>
  <c r="D29" i="8" s="1"/>
  <c r="E29" i="8" a="1"/>
  <c r="I28" i="8" a="1"/>
  <c r="D28" i="8" s="1"/>
  <c r="E28" i="8" a="1"/>
  <c r="I27" i="8" a="1"/>
  <c r="D27" i="8" s="1"/>
  <c r="E27" i="8" a="1"/>
  <c r="I26" i="8" a="1"/>
  <c r="D26" i="8" s="1"/>
  <c r="E26" i="8" a="1"/>
  <c r="I25" i="8" a="1"/>
  <c r="D25" i="8" s="1"/>
  <c r="E25" i="8" a="1"/>
  <c r="I24" i="8" a="1"/>
  <c r="D24" i="8" s="1"/>
  <c r="E24" i="8" a="1"/>
  <c r="I23" i="8" a="1"/>
  <c r="D23" i="8" s="1"/>
  <c r="E23" i="8" a="1"/>
  <c r="I22" i="8" a="1"/>
  <c r="D22" i="8" s="1"/>
  <c r="E22" i="8" a="1"/>
  <c r="I21" i="8" a="1"/>
  <c r="D21" i="8" s="1"/>
  <c r="E21" i="8" a="1"/>
  <c r="I20" i="8" a="1"/>
  <c r="D20" i="8" s="1"/>
  <c r="E20" i="8" a="1"/>
  <c r="I19" i="8" a="1"/>
  <c r="D19" i="8" s="1"/>
  <c r="E19" i="8" a="1"/>
  <c r="I18" i="8" a="1"/>
  <c r="D18" i="8" s="1"/>
  <c r="E18" i="8" a="1"/>
  <c r="I17" i="8" a="1"/>
  <c r="D17" i="8" s="1"/>
  <c r="E17" i="8" a="1"/>
  <c r="I16" i="8" a="1"/>
  <c r="D16" i="8" s="1"/>
  <c r="E16" i="8" a="1"/>
  <c r="I15" i="8" a="1"/>
  <c r="D15" i="8" s="1"/>
  <c r="E15" i="8" a="1"/>
  <c r="I14" i="8" a="1"/>
  <c r="D14" i="8" s="1"/>
  <c r="E14" i="8" a="1"/>
  <c r="I13" i="8" a="1"/>
  <c r="D13" i="8" s="1"/>
  <c r="E13" i="8" a="1"/>
  <c r="I12" i="8" a="1"/>
  <c r="E12" i="8" a="1"/>
  <c r="I11" i="8" a="1"/>
  <c r="E2" i="8" a="1"/>
  <c r="I10" i="8" a="1"/>
  <c r="E7" i="8" a="1"/>
  <c r="I9" i="8" a="1"/>
  <c r="E5" i="8" a="1"/>
  <c r="I8" i="8" a="1"/>
  <c r="E11" i="8" a="1"/>
  <c r="I7" i="8" a="1"/>
  <c r="E6" i="8" a="1"/>
  <c r="I6" i="8" a="1"/>
  <c r="E4" i="8" a="1"/>
  <c r="I5" i="8" a="1"/>
  <c r="E3" i="8" a="1"/>
  <c r="I4" i="8" a="1"/>
  <c r="E10" i="8" a="1"/>
  <c r="I3" i="8" a="1"/>
  <c r="E9" i="8" a="1"/>
  <c r="I2" i="8" a="1"/>
  <c r="D2" i="8" s="1"/>
  <c r="E8" i="8" a="1"/>
  <c r="E4" i="6"/>
  <c r="F75" i="6" a="1"/>
  <c r="E75" i="6" s="1"/>
  <c r="D75" i="6" a="1"/>
  <c r="F74" i="6" a="1"/>
  <c r="E74" i="6" s="1"/>
  <c r="D74" i="6" a="1"/>
  <c r="F73" i="6" a="1"/>
  <c r="E73" i="6" s="1"/>
  <c r="D73" i="6" a="1"/>
  <c r="F72" i="6" a="1"/>
  <c r="E72" i="6" s="1"/>
  <c r="D72" i="6" a="1"/>
  <c r="F71" i="6" a="1"/>
  <c r="E71" i="6" s="1"/>
  <c r="D71" i="6" a="1"/>
  <c r="F70" i="6" a="1"/>
  <c r="E70" i="6" s="1"/>
  <c r="D70" i="6" a="1"/>
  <c r="F69" i="6" a="1"/>
  <c r="E69" i="6" s="1"/>
  <c r="D69" i="6" a="1"/>
  <c r="F68" i="6" a="1"/>
  <c r="E68" i="6" s="1"/>
  <c r="D68" i="6" a="1"/>
  <c r="F67" i="6" a="1"/>
  <c r="E67" i="6" s="1"/>
  <c r="D67" i="6" a="1"/>
  <c r="F66" i="6" a="1"/>
  <c r="E66" i="6" s="1"/>
  <c r="D66" i="6" a="1"/>
  <c r="F65" i="6" a="1"/>
  <c r="E65" i="6" s="1"/>
  <c r="D65" i="6" a="1"/>
  <c r="F64" i="6" a="1"/>
  <c r="E64" i="6" s="1"/>
  <c r="D64" i="6" a="1"/>
  <c r="F63" i="6" a="1"/>
  <c r="E63" i="6" s="1"/>
  <c r="D63" i="6" a="1"/>
  <c r="F62" i="6" a="1"/>
  <c r="E62" i="6" s="1"/>
  <c r="D62" i="6" a="1"/>
  <c r="F61" i="6" a="1"/>
  <c r="E61" i="6" s="1"/>
  <c r="D61" i="6" a="1"/>
  <c r="F60" i="6" a="1"/>
  <c r="E60" i="6" s="1"/>
  <c r="D60" i="6" a="1"/>
  <c r="F59" i="6" a="1"/>
  <c r="E59" i="6" s="1"/>
  <c r="D59" i="6" a="1"/>
  <c r="F58" i="6" a="1"/>
  <c r="E58" i="6" s="1"/>
  <c r="D58" i="6" a="1"/>
  <c r="F57" i="6" a="1"/>
  <c r="E57" i="6" s="1"/>
  <c r="D57" i="6" a="1"/>
  <c r="F56" i="6" a="1"/>
  <c r="E56" i="6" s="1"/>
  <c r="D56" i="6" a="1"/>
  <c r="F55" i="6" a="1"/>
  <c r="E55" i="6" s="1"/>
  <c r="D55" i="6" a="1"/>
  <c r="F54" i="6" a="1"/>
  <c r="E54" i="6" s="1"/>
  <c r="D54" i="6" a="1"/>
  <c r="F53" i="6" a="1"/>
  <c r="E53" i="6" s="1"/>
  <c r="D53" i="6" a="1"/>
  <c r="F52" i="6" a="1"/>
  <c r="E52" i="6" s="1"/>
  <c r="D52" i="6" a="1"/>
  <c r="F51" i="6" a="1"/>
  <c r="E51" i="6" s="1"/>
  <c r="D51" i="6" a="1"/>
  <c r="F50" i="6" a="1"/>
  <c r="E50" i="6" s="1"/>
  <c r="D50" i="6" a="1"/>
  <c r="F49" i="6" a="1"/>
  <c r="E49" i="6" s="1"/>
  <c r="D49" i="6" a="1"/>
  <c r="F48" i="6" a="1"/>
  <c r="E48" i="6" s="1"/>
  <c r="D48" i="6" a="1"/>
  <c r="F47" i="6" a="1"/>
  <c r="E47" i="6" s="1"/>
  <c r="D47" i="6" a="1"/>
  <c r="F46" i="6" a="1"/>
  <c r="E46" i="6" s="1"/>
  <c r="D46" i="6" a="1"/>
  <c r="F45" i="6" a="1"/>
  <c r="E45" i="6" s="1"/>
  <c r="D45" i="6" a="1"/>
  <c r="F44" i="6" a="1"/>
  <c r="E44" i="6" s="1"/>
  <c r="D44" i="6" a="1"/>
  <c r="F43" i="6" a="1"/>
  <c r="E43" i="6" s="1"/>
  <c r="D43" i="6" a="1"/>
  <c r="F42" i="6" a="1"/>
  <c r="E42" i="6" s="1"/>
  <c r="D42" i="6" a="1"/>
  <c r="F41" i="6" a="1"/>
  <c r="E41" i="6" s="1"/>
  <c r="D41" i="6" a="1"/>
  <c r="F40" i="6" a="1"/>
  <c r="E40" i="6" s="1"/>
  <c r="D40" i="6" a="1"/>
  <c r="F39" i="6" a="1"/>
  <c r="E39" i="6" s="1"/>
  <c r="D39" i="6" a="1"/>
  <c r="F38" i="6" a="1"/>
  <c r="E38" i="6" s="1"/>
  <c r="D38" i="6" a="1"/>
  <c r="F37" i="6" a="1"/>
  <c r="E37" i="6" s="1"/>
  <c r="D37" i="6" a="1"/>
  <c r="F36" i="6" a="1"/>
  <c r="E36" i="6" s="1"/>
  <c r="D36" i="6" a="1"/>
  <c r="F35" i="6" a="1"/>
  <c r="E35" i="6" s="1"/>
  <c r="D35" i="6" a="1"/>
  <c r="F34" i="6" a="1"/>
  <c r="E34" i="6" s="1"/>
  <c r="D34" i="6" a="1"/>
  <c r="F33" i="6" a="1"/>
  <c r="E33" i="6" s="1"/>
  <c r="D33" i="6" a="1"/>
  <c r="F32" i="6" a="1"/>
  <c r="E32" i="6" s="1"/>
  <c r="D32" i="6" a="1"/>
  <c r="F31" i="6" a="1"/>
  <c r="E31" i="6" s="1"/>
  <c r="D31" i="6" a="1"/>
  <c r="F30" i="6" a="1"/>
  <c r="E30" i="6" s="1"/>
  <c r="D30" i="6" a="1"/>
  <c r="F29" i="6" a="1"/>
  <c r="E29" i="6" s="1"/>
  <c r="D29" i="6" a="1"/>
  <c r="F28" i="6" a="1"/>
  <c r="E28" i="6" s="1"/>
  <c r="D28" i="6" a="1"/>
  <c r="F27" i="6" a="1"/>
  <c r="E27" i="6" s="1"/>
  <c r="D27" i="6" a="1"/>
  <c r="F26" i="6" a="1"/>
  <c r="E26" i="6" s="1"/>
  <c r="D26" i="6" a="1"/>
  <c r="F25" i="6" a="1"/>
  <c r="E25" i="6" s="1"/>
  <c r="D25" i="6" a="1"/>
  <c r="F24" i="6" a="1"/>
  <c r="E24" i="6" s="1"/>
  <c r="D24" i="6" a="1"/>
  <c r="F23" i="6" a="1"/>
  <c r="E23" i="6" s="1"/>
  <c r="D23" i="6" a="1"/>
  <c r="F22" i="6" a="1"/>
  <c r="E22" i="6" s="1"/>
  <c r="D22" i="6" a="1"/>
  <c r="F21" i="6" a="1"/>
  <c r="E21" i="6" s="1"/>
  <c r="D21" i="6" a="1"/>
  <c r="F20" i="6" a="1"/>
  <c r="E20" i="6" s="1"/>
  <c r="D20" i="6" a="1"/>
  <c r="F19" i="6" a="1"/>
  <c r="E19" i="6" s="1"/>
  <c r="D19" i="6" a="1"/>
  <c r="F18" i="6" a="1"/>
  <c r="E18" i="6" s="1"/>
  <c r="D18" i="6" a="1"/>
  <c r="F17" i="6" a="1"/>
  <c r="E17" i="6" s="1"/>
  <c r="D17" i="6" a="1"/>
  <c r="F16" i="6" a="1"/>
  <c r="E16" i="6" s="1"/>
  <c r="D16" i="6" a="1"/>
  <c r="F15" i="6" a="1"/>
  <c r="E15" i="6" s="1"/>
  <c r="D15" i="6" a="1"/>
  <c r="F14" i="6" a="1"/>
  <c r="E14" i="6" s="1"/>
  <c r="D14" i="6" a="1"/>
  <c r="F13" i="6" a="1"/>
  <c r="E13" i="6" s="1"/>
  <c r="D13" i="6" a="1"/>
  <c r="F12" i="6" a="1"/>
  <c r="E12" i="6" s="1"/>
  <c r="D12" i="6" a="1"/>
  <c r="F11" i="6" a="1"/>
  <c r="E11" i="6" s="1"/>
  <c r="D11" i="6" a="1"/>
  <c r="F10" i="6" a="1"/>
  <c r="E10" i="6" s="1"/>
  <c r="D10" i="6" a="1"/>
  <c r="F9" i="6" a="1"/>
  <c r="E9" i="6" s="1"/>
  <c r="D9" i="6" a="1"/>
  <c r="F8" i="6" a="1"/>
  <c r="E8" i="6" s="1"/>
  <c r="D8" i="6" a="1"/>
  <c r="F7" i="6" a="1"/>
  <c r="E7" i="6" s="1"/>
  <c r="D7" i="6" a="1"/>
  <c r="F6" i="6" a="1"/>
  <c r="E6" i="6" s="1"/>
  <c r="D6" i="6" a="1"/>
  <c r="F5" i="6" a="1"/>
  <c r="E5" i="6" s="1"/>
  <c r="D5" i="6" a="1"/>
  <c r="F4" i="6" a="1"/>
  <c r="D4" i="6" a="1"/>
  <c r="F3" i="6" a="1"/>
  <c r="E3" i="6" s="1"/>
  <c r="D3" i="6" a="1"/>
  <c r="F2" i="6" a="1"/>
  <c r="E2" i="6" s="1"/>
  <c r="D2" i="6" a="1"/>
  <c r="E3" i="1"/>
  <c r="E4" i="1"/>
  <c r="E5" i="1"/>
  <c r="E6" i="1"/>
  <c r="E7" i="1"/>
  <c r="E8"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2" i="1"/>
  <c r="F2" i="1" a="1"/>
  <c r="F3" i="1" a="1"/>
  <c r="F4" i="1" a="1"/>
  <c r="F5" i="1" a="1"/>
  <c r="F6" i="1" a="1"/>
  <c r="F7" i="1" a="1"/>
  <c r="F8" i="1" a="1"/>
  <c r="F9" i="1" a="1"/>
  <c r="E9" i="1" s="1"/>
  <c r="F10" i="1" a="1"/>
  <c r="F11" i="1" a="1"/>
  <c r="F12" i="1" a="1"/>
  <c r="F13" i="1" a="1"/>
  <c r="F14" i="1" a="1"/>
  <c r="F15" i="1" a="1"/>
  <c r="F16" i="1" a="1"/>
  <c r="F17" i="1" a="1"/>
  <c r="F18" i="1" a="1"/>
  <c r="F19" i="1" a="1"/>
  <c r="F20" i="1" a="1"/>
  <c r="F21" i="1" a="1"/>
  <c r="F22" i="1" a="1"/>
  <c r="F23" i="1" a="1"/>
  <c r="F24" i="1" a="1"/>
  <c r="F25" i="1" a="1"/>
  <c r="F26" i="1" a="1"/>
  <c r="F27" i="1" a="1"/>
  <c r="F28" i="1" a="1"/>
  <c r="F29" i="1" a="1"/>
  <c r="F30" i="1" a="1"/>
  <c r="F31" i="1" a="1"/>
  <c r="F32" i="1" a="1"/>
  <c r="F33" i="1" a="1"/>
  <c r="F34" i="1" a="1"/>
  <c r="F35" i="1" a="1"/>
  <c r="F36" i="1" a="1"/>
  <c r="F37" i="1" a="1"/>
  <c r="F38" i="1" a="1"/>
  <c r="F39" i="1" a="1"/>
  <c r="F40" i="1" a="1"/>
  <c r="F41" i="1" a="1"/>
  <c r="F42" i="1" a="1"/>
  <c r="F43" i="1" a="1"/>
  <c r="F44" i="1" a="1"/>
  <c r="F45" i="1" a="1"/>
  <c r="F46" i="1" a="1"/>
  <c r="F47" i="1" a="1"/>
  <c r="F48" i="1" a="1"/>
  <c r="F49" i="1" a="1"/>
  <c r="F50" i="1" a="1"/>
  <c r="F51" i="1" a="1"/>
  <c r="F52" i="1" a="1"/>
  <c r="F53" i="1" a="1"/>
  <c r="F54" i="1" a="1"/>
  <c r="F55" i="1" a="1"/>
  <c r="F56" i="1" a="1"/>
  <c r="F57" i="1" a="1"/>
  <c r="F58" i="1" a="1"/>
  <c r="F59" i="1" a="1"/>
  <c r="F60" i="1" a="1"/>
  <c r="F61" i="1" a="1"/>
  <c r="F62" i="1" a="1"/>
  <c r="F63" i="1" a="1"/>
  <c r="F64" i="1" a="1"/>
  <c r="F65" i="1" a="1"/>
  <c r="F66" i="1" a="1"/>
  <c r="F67" i="1" a="1"/>
  <c r="F68" i="1" a="1"/>
  <c r="F69" i="1" a="1"/>
  <c r="F70" i="1" a="1"/>
  <c r="F71" i="1" a="1"/>
  <c r="F72" i="1" a="1"/>
  <c r="F73" i="1" a="1"/>
  <c r="F74" i="1" a="1"/>
  <c r="F75" i="1" a="1"/>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3" i="3"/>
  <c r="D19" i="1" a="1"/>
  <c r="D3" i="1" a="1"/>
  <c r="D4" i="1" a="1"/>
  <c r="D5" i="1" a="1"/>
  <c r="D6" i="1" a="1"/>
  <c r="D7" i="1" a="1"/>
  <c r="D8" i="1" a="1"/>
  <c r="D9" i="1" a="1"/>
  <c r="D10" i="1" a="1"/>
  <c r="D11" i="1" a="1"/>
  <c r="D12" i="1" a="1"/>
  <c r="D13" i="1" a="1"/>
  <c r="D14" i="1" a="1"/>
  <c r="D15" i="1" a="1"/>
  <c r="D16" i="1" a="1"/>
  <c r="D17" i="1" a="1"/>
  <c r="D18" i="1" a="1"/>
  <c r="D20" i="1" a="1"/>
  <c r="D21" i="1" a="1"/>
  <c r="D22" i="1" a="1"/>
  <c r="D23" i="1" a="1"/>
  <c r="D24" i="1" a="1"/>
  <c r="D25" i="1" a="1"/>
  <c r="D26" i="1" a="1"/>
  <c r="D27" i="1" a="1"/>
  <c r="D28" i="1" a="1"/>
  <c r="D29" i="1" a="1"/>
  <c r="D30" i="1" a="1"/>
  <c r="D31" i="1" a="1"/>
  <c r="D32" i="1" a="1"/>
  <c r="D33" i="1" a="1"/>
  <c r="D34" i="1" a="1"/>
  <c r="D35" i="1" a="1"/>
  <c r="D36" i="1" a="1"/>
  <c r="D37" i="1" a="1"/>
  <c r="D75" i="1" a="1"/>
  <c r="D74" i="1" a="1"/>
  <c r="D73" i="1" a="1"/>
  <c r="D72" i="1" a="1"/>
  <c r="D71" i="1" a="1"/>
  <c r="D70" i="1" a="1"/>
  <c r="D69" i="1" a="1"/>
  <c r="D68" i="1" a="1"/>
  <c r="D67" i="1" a="1"/>
  <c r="D66" i="1" a="1"/>
  <c r="D65" i="1" a="1"/>
  <c r="D64" i="1" a="1"/>
  <c r="D63" i="1" a="1"/>
  <c r="D62" i="1" a="1"/>
  <c r="D61" i="1" a="1"/>
  <c r="D60" i="1" a="1"/>
  <c r="D59" i="1" a="1"/>
  <c r="D58" i="1" a="1"/>
  <c r="D57" i="1" a="1"/>
  <c r="D56" i="1" a="1"/>
  <c r="D55" i="1" a="1"/>
  <c r="D54" i="1" a="1"/>
  <c r="D53" i="1" a="1"/>
  <c r="D52" i="1" a="1"/>
  <c r="D51" i="1" a="1"/>
  <c r="D50" i="1" a="1"/>
  <c r="D49" i="1" a="1"/>
  <c r="D48" i="1" a="1"/>
  <c r="D47" i="1" a="1"/>
  <c r="D46" i="1" a="1"/>
  <c r="D45" i="1" a="1"/>
  <c r="D44" i="1" a="1"/>
  <c r="D43" i="1" a="1"/>
  <c r="D42" i="1" a="1"/>
  <c r="D41" i="1" a="1"/>
  <c r="D40" i="1" a="1"/>
  <c r="D39" i="1" a="1"/>
  <c r="D38" i="1" a="1"/>
  <c r="D2" i="1" a="1"/>
  <c r="D6" i="8" l="1"/>
  <c r="D9" i="8"/>
  <c r="D3" i="8"/>
  <c r="D8" i="8"/>
  <c r="D10" i="8"/>
  <c r="D4" i="8"/>
  <c r="D11" i="8"/>
  <c r="D5" i="8"/>
  <c r="D7" i="8"/>
  <c r="J2" i="8"/>
  <c r="G2" i="6"/>
  <c r="G2" i="1"/>
  <c r="J3" i="8" l="1"/>
  <c r="G3" i="6"/>
  <c r="G3" i="1"/>
  <c r="G4" i="1" s="1"/>
  <c r="J4" i="8" l="1"/>
  <c r="G4" i="6"/>
  <c r="G5" i="6"/>
  <c r="G6" i="6"/>
  <c r="G5" i="1"/>
  <c r="G6" i="1" s="1"/>
  <c r="J5" i="8" l="1"/>
  <c r="J6" i="8" s="1"/>
  <c r="G7" i="6"/>
  <c r="G8" i="6"/>
  <c r="G9" i="6"/>
  <c r="G10" i="6" s="1"/>
  <c r="G11" i="6" s="1"/>
  <c r="G12" i="6" s="1"/>
  <c r="G13" i="6" s="1"/>
  <c r="G14" i="6" s="1"/>
  <c r="G15" i="6" s="1"/>
  <c r="G16" i="6" s="1"/>
  <c r="G17" i="6" s="1"/>
  <c r="G18" i="6" s="1"/>
  <c r="G19" i="6" s="1"/>
  <c r="G20" i="6" s="1"/>
  <c r="G21" i="6" s="1"/>
  <c r="G22" i="6" s="1"/>
  <c r="G23" i="6" s="1"/>
  <c r="G24" i="6" s="1"/>
  <c r="G25" i="6" s="1"/>
  <c r="G26" i="6" s="1"/>
  <c r="G27" i="6" s="1"/>
  <c r="G28" i="6" s="1"/>
  <c r="G29" i="6" s="1"/>
  <c r="G30" i="6" s="1"/>
  <c r="G31" i="6" s="1"/>
  <c r="G32" i="6" s="1"/>
  <c r="G33" i="6" s="1"/>
  <c r="G34" i="6" s="1"/>
  <c r="G35" i="6" s="1"/>
  <c r="G36" i="6" s="1"/>
  <c r="G37" i="6" s="1"/>
  <c r="G38" i="6" s="1"/>
  <c r="G39" i="6" s="1"/>
  <c r="G40" i="6" s="1"/>
  <c r="G41" i="6" s="1"/>
  <c r="G42" i="6" s="1"/>
  <c r="G43" i="6" s="1"/>
  <c r="G44" i="6" s="1"/>
  <c r="G45" i="6" s="1"/>
  <c r="G46" i="6" s="1"/>
  <c r="G47" i="6" s="1"/>
  <c r="G48" i="6" s="1"/>
  <c r="G49" i="6" s="1"/>
  <c r="G50" i="6" s="1"/>
  <c r="G51" i="6" s="1"/>
  <c r="G52" i="6" s="1"/>
  <c r="G53" i="6" s="1"/>
  <c r="G54" i="6" s="1"/>
  <c r="G55" i="6" s="1"/>
  <c r="G56" i="6" s="1"/>
  <c r="G57" i="6" s="1"/>
  <c r="G58" i="6" s="1"/>
  <c r="G59" i="6" s="1"/>
  <c r="G60" i="6" s="1"/>
  <c r="G61" i="6" s="1"/>
  <c r="G62" i="6" s="1"/>
  <c r="G63" i="6" s="1"/>
  <c r="G64" i="6" s="1"/>
  <c r="G65" i="6" s="1"/>
  <c r="G66" i="6" s="1"/>
  <c r="G67" i="6" s="1"/>
  <c r="G68" i="6" s="1"/>
  <c r="G69" i="6" s="1"/>
  <c r="G70" i="6" s="1"/>
  <c r="G71" i="6" s="1"/>
  <c r="G72" i="6" s="1"/>
  <c r="G73" i="6" s="1"/>
  <c r="G74" i="6" s="1"/>
  <c r="G75" i="6" s="1"/>
  <c r="H2" i="6" s="1"/>
  <c r="I2" i="6" s="1" a="1"/>
  <c r="G7" i="1"/>
  <c r="G8" i="1" s="1"/>
  <c r="G9" i="1" s="1"/>
  <c r="J7" i="8" l="1"/>
  <c r="G10" i="1"/>
  <c r="J8" i="8" l="1"/>
  <c r="G11" i="1"/>
  <c r="J9" i="8" l="1"/>
  <c r="J10" i="8" s="1"/>
  <c r="J11" i="8" s="1"/>
  <c r="J12" i="8" s="1"/>
  <c r="J13" i="8" s="1"/>
  <c r="J14" i="8" s="1"/>
  <c r="J15" i="8" s="1"/>
  <c r="J16" i="8" s="1"/>
  <c r="J17" i="8" s="1"/>
  <c r="J18" i="8" s="1"/>
  <c r="J19" i="8" s="1"/>
  <c r="J20" i="8" s="1"/>
  <c r="J21" i="8" s="1"/>
  <c r="J22" i="8" s="1"/>
  <c r="J23" i="8" s="1"/>
  <c r="J24" i="8" s="1"/>
  <c r="J25" i="8" s="1"/>
  <c r="J26" i="8" s="1"/>
  <c r="J27" i="8" s="1"/>
  <c r="J28" i="8" s="1"/>
  <c r="J29" i="8" s="1"/>
  <c r="J30" i="8" s="1"/>
  <c r="J31" i="8" s="1"/>
  <c r="J32" i="8" s="1"/>
  <c r="J33" i="8" s="1"/>
  <c r="J34" i="8" s="1"/>
  <c r="J35" i="8" s="1"/>
  <c r="J36" i="8" s="1"/>
  <c r="J37" i="8" s="1"/>
  <c r="J38" i="8" s="1"/>
  <c r="J39" i="8" s="1"/>
  <c r="J40" i="8" s="1"/>
  <c r="J41" i="8" s="1"/>
  <c r="J42" i="8" s="1"/>
  <c r="J43" i="8" s="1"/>
  <c r="J44" i="8" s="1"/>
  <c r="J45" i="8" s="1"/>
  <c r="J46" i="8" s="1"/>
  <c r="J47" i="8" s="1"/>
  <c r="J48" i="8" s="1"/>
  <c r="J49" i="8" s="1"/>
  <c r="J50" i="8" s="1"/>
  <c r="J51" i="8" s="1"/>
  <c r="J52" i="8" s="1"/>
  <c r="J53" i="8" s="1"/>
  <c r="J54" i="8" s="1"/>
  <c r="J55" i="8" s="1"/>
  <c r="J56" i="8" s="1"/>
  <c r="J57" i="8" s="1"/>
  <c r="J58" i="8" s="1"/>
  <c r="J59" i="8" s="1"/>
  <c r="J60" i="8" s="1"/>
  <c r="J61" i="8" s="1"/>
  <c r="J62" i="8" s="1"/>
  <c r="J63" i="8" s="1"/>
  <c r="J64" i="8" s="1"/>
  <c r="J65" i="8" s="1"/>
  <c r="J66" i="8" s="1"/>
  <c r="J67" i="8" s="1"/>
  <c r="J68" i="8" s="1"/>
  <c r="J69" i="8" s="1"/>
  <c r="J70" i="8" s="1"/>
  <c r="J71" i="8" s="1"/>
  <c r="J72" i="8" s="1"/>
  <c r="J73" i="8" s="1"/>
  <c r="J74" i="8" s="1"/>
  <c r="J75" i="8" s="1"/>
  <c r="G12" i="1"/>
  <c r="G13" i="1" l="1"/>
  <c r="G14" i="1" l="1"/>
  <c r="G15" i="1" s="1"/>
  <c r="G16" i="1" s="1"/>
  <c r="G17" i="1" s="1"/>
  <c r="G18" i="1" s="1"/>
  <c r="G19" i="1" s="1"/>
  <c r="G20" i="1" s="1"/>
  <c r="G21" i="1" s="1"/>
  <c r="G22" i="1" s="1"/>
  <c r="G23" i="1" s="1"/>
  <c r="G24" i="1" l="1"/>
  <c r="G25" i="1" l="1"/>
  <c r="G26" i="1" l="1"/>
  <c r="G27" i="1" l="1"/>
  <c r="G28" i="1" l="1"/>
  <c r="G29" i="1" s="1"/>
  <c r="G30" i="1" l="1"/>
  <c r="G31" i="1" l="1"/>
  <c r="G32" i="1" s="1"/>
  <c r="G33" i="1" l="1"/>
  <c r="G34" i="1" s="1"/>
  <c r="G35" i="1" s="1"/>
  <c r="G36" i="1" s="1"/>
  <c r="G37" i="1" s="1"/>
  <c r="G38" i="1" s="1"/>
  <c r="G39" i="1" s="1"/>
  <c r="G40" i="1" l="1"/>
  <c r="G41" i="1" s="1"/>
  <c r="G42" i="1" s="1"/>
  <c r="G43" i="1" s="1"/>
  <c r="G44" i="1" s="1"/>
  <c r="G45" i="1" s="1"/>
  <c r="G46" i="1" s="1"/>
  <c r="G47" i="1" s="1"/>
  <c r="G48" i="1" s="1"/>
  <c r="G49" i="1" s="1"/>
  <c r="G50" i="1" s="1"/>
  <c r="G51" i="1" s="1"/>
  <c r="G52" i="1" s="1"/>
  <c r="G53" i="1" s="1"/>
  <c r="G54" i="1" s="1"/>
  <c r="G55" i="1" s="1"/>
  <c r="G56" i="1" s="1"/>
  <c r="G57" i="1" s="1"/>
  <c r="G58" i="1" s="1"/>
  <c r="G59" i="1" s="1"/>
  <c r="G60" i="1" s="1"/>
  <c r="G61" i="1" s="1"/>
  <c r="G62" i="1" s="1"/>
  <c r="G63" i="1" s="1"/>
  <c r="G64" i="1" s="1"/>
  <c r="G65" i="1" s="1"/>
  <c r="G66" i="1" s="1"/>
  <c r="G67" i="1" s="1"/>
  <c r="G68" i="1" s="1"/>
  <c r="G69" i="1" s="1"/>
  <c r="G70" i="1" s="1"/>
  <c r="G71" i="1" s="1"/>
  <c r="G72" i="1" s="1"/>
  <c r="G73" i="1" s="1"/>
  <c r="G74" i="1" s="1"/>
  <c r="G75" i="1" s="1"/>
  <c r="H2" i="1" l="1"/>
  <c r="I2" i="1" s="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<sst xmlns="http://schemas.openxmlformats.org/spreadsheetml/2006/main" count="432" uniqueCount="141">
  <si>
    <t>Insturctions for Soil Tillage Rating and System Classfication</t>
  </si>
  <si>
    <t>Definition</t>
  </si>
  <si>
    <t>Tillage is categorized into full intensive tillage, reduced till, and no-till depending on the tillage implements and the number of passes. The Healthy Soils Program (HSP) uses a quantitative method - STIR (Soil Tillage Intensity Rating) to determine a tillage system to be qualified for the program.
(1) Full intensive tillage is a full inversion or mixing of the soil with implements such as amoldboard plow or deep disking; it leaves low surface residue coverage, with a STIR value of  0.253 or above.
(2) No-till is defined as not disturbing the soil with mixing or inversion, creating only minordisturbances at the soil surface with seed drills, with a STIR vaule between 0.001 - 0.075.
(3) Reduced till: the remainder of the cultivated area is classified as reduced till and includes practices suchas mulch tillage and ridge tillage, with a STIR vaule between 0.076 - 0.252.</t>
  </si>
  <si>
    <t>Method of determination</t>
  </si>
  <si>
    <t>STIR is estimated from field preparation to the post-harvesting period.  A STIR is calculated using Equation 3-13 in “Quantifying greenhouse gas sources and sinks in cropland and grazing land systems" (Ogle, et.al., 2024). Parameters for STIR calculation are derived from the various operations database in RUSLE2 (Revised Universal Soil Loss Eq. 2) for the system used in growing a crop or a rotation.  See Refernece Table for more information.</t>
  </si>
  <si>
    <t>Calculation</t>
  </si>
  <si>
    <t>Crop(s) grown within the 12-month cycle</t>
  </si>
  <si>
    <t>Date of Operation</t>
  </si>
  <si>
    <t>Mixing Efficiency</t>
  </si>
  <si>
    <t>Tillage Depth (cm)</t>
  </si>
  <si>
    <t>Tillage Intensity for individual Operation</t>
  </si>
  <si>
    <t>Tillage Intensity Rating</t>
  </si>
  <si>
    <t>Tillage system</t>
  </si>
  <si>
    <t>Implement Description</t>
  </si>
  <si>
    <t>Mixing Efficiency (ME)</t>
  </si>
  <si>
    <t>Tillage Depth (cm) (D)</t>
  </si>
  <si>
    <t>Spinach (8/24/24 -3/15/25)</t>
  </si>
  <si>
    <t>Discovator</t>
  </si>
  <si>
    <t>Bed Roller</t>
  </si>
  <si>
    <t>Lettuce (3/16/25 - 6/30/25)</t>
  </si>
  <si>
    <t>Bedder (Disk)</t>
  </si>
  <si>
    <t>Spinach</t>
  </si>
  <si>
    <t>Bedder Disk-Hipper</t>
  </si>
  <si>
    <t>Cultiweeder</t>
  </si>
  <si>
    <t>Bedder Disk-Row</t>
  </si>
  <si>
    <t>Lettuce</t>
  </si>
  <si>
    <t>Bedder Shaper</t>
  </si>
  <si>
    <t>Disk Plow</t>
  </si>
  <si>
    <t>Beet Cultivator</t>
  </si>
  <si>
    <t>Blade 10 ft</t>
  </si>
  <si>
    <t>Chisel Plow</t>
  </si>
  <si>
    <t>Coulter-Chisel</t>
  </si>
  <si>
    <t>Crust Buster</t>
  </si>
  <si>
    <t>Culti-Mulch Roller</t>
  </si>
  <si>
    <t>Culti-Packer Pulverizer</t>
  </si>
  <si>
    <t>Deep Ripper-Subsoiler</t>
  </si>
  <si>
    <t>Disk Border Maker</t>
  </si>
  <si>
    <t>Disk Chisel (Mulch Tiller)</t>
  </si>
  <si>
    <t>Duckfoot Cultivator</t>
  </si>
  <si>
    <t>Field Conditioner (Scratcher)</t>
  </si>
  <si>
    <t>Field Cultivator</t>
  </si>
  <si>
    <t>Finishing Harrow</t>
  </si>
  <si>
    <t>Flex-Tine Harrow</t>
  </si>
  <si>
    <t>Float</t>
  </si>
  <si>
    <t>Furrow Diker</t>
  </si>
  <si>
    <t>Furrow-Out Cultivator</t>
  </si>
  <si>
    <t>Harrow (Tines)</t>
  </si>
  <si>
    <t>Hipper</t>
  </si>
  <si>
    <t>Land Plane-Leveler</t>
  </si>
  <si>
    <t>Landall, Do-All</t>
  </si>
  <si>
    <t>Laser Planer</t>
  </si>
  <si>
    <t>Levee-Plow-Disc</t>
  </si>
  <si>
    <t>Leveler</t>
  </si>
  <si>
    <t>Lister (Middle-Buster)</t>
  </si>
  <si>
    <t>Marker (Cultivator)</t>
  </si>
  <si>
    <t>Middle Buster</t>
  </si>
  <si>
    <t>Moldboard Plow Reg</t>
  </si>
  <si>
    <t>Multi-Weeder</t>
  </si>
  <si>
    <t>Offset Disk-Heavy Duty</t>
  </si>
  <si>
    <t>Offset Disk-Light Duty</t>
  </si>
  <si>
    <t>One-Way (Disk Tiller)</t>
  </si>
  <si>
    <t>Packer</t>
  </si>
  <si>
    <t>Paraplow</t>
  </si>
  <si>
    <t>Power Mulcher</t>
  </si>
  <si>
    <t>Powered Spike Tooth Harrow</t>
  </si>
  <si>
    <t>Rice Roller</t>
  </si>
  <si>
    <t>Ripper</t>
  </si>
  <si>
    <t>Rod Weeder</t>
  </si>
  <si>
    <t>Roller Groover</t>
  </si>
  <si>
    <t>Roller Harrow</t>
  </si>
  <si>
    <t>Roller Packer</t>
  </si>
  <si>
    <t>Roller Packer Flat Roller</t>
  </si>
  <si>
    <t>Rolling Cultivator</t>
  </si>
  <si>
    <t>Rotary Hoe</t>
  </si>
  <si>
    <t>Roterra</t>
  </si>
  <si>
    <t>Roto-Tiller</t>
  </si>
  <si>
    <t>Rotovator-Bedder</t>
  </si>
  <si>
    <t>Row Conditioner</t>
  </si>
  <si>
    <t>Row Cultivator</t>
  </si>
  <si>
    <t>Rowbuck</t>
  </si>
  <si>
    <t>Rubber-Wheel Weed Puller</t>
  </si>
  <si>
    <t>Sand-Fighter</t>
  </si>
  <si>
    <t>Seedbed Roller</t>
  </si>
  <si>
    <t>Single Disk</t>
  </si>
  <si>
    <t>Soil Finisher</t>
  </si>
  <si>
    <t>Spike Tooth Harrow</t>
  </si>
  <si>
    <t>Springtooth Harrow</t>
  </si>
  <si>
    <t>Stubble-Mulch Plow</t>
  </si>
  <si>
    <t>Subsoil Chisel Plow</t>
  </si>
  <si>
    <t>Subsoiler-Bedder Hip-Rip</t>
  </si>
  <si>
    <t>Tandem Disk Plow</t>
  </si>
  <si>
    <t>Tandem Disk Reg</t>
  </si>
  <si>
    <t>Triple K</t>
  </si>
  <si>
    <t>V-Ripper</t>
  </si>
  <si>
    <t>Spinach (8/20/26 -3/19/27)</t>
  </si>
  <si>
    <t>Lettuce (3/20/27 - 6/30/27)</t>
  </si>
  <si>
    <t>Table 1. The mixing efficiencies and soil depth of tillage for each implement (Arnold et al., 2012)</t>
  </si>
  <si>
    <t>Table 2. Tillage Categories, Intensity Categories for the Tier 3 Method, and Tillage Intensity Ranges</t>
  </si>
  <si>
    <t>Tillage Category</t>
  </si>
  <si>
    <t>Intensity Categories - Tier 3 Method</t>
  </si>
  <si>
    <t>Tillage System Intensity Range</t>
  </si>
  <si>
    <t>No-till</t>
  </si>
  <si>
    <t>A</t>
  </si>
  <si>
    <t>0.001–0.01</t>
  </si>
  <si>
    <t>B</t>
  </si>
  <si>
    <t>0.011–0.04</t>
  </si>
  <si>
    <t>C</t>
  </si>
  <si>
    <t>0.041–0.075</t>
  </si>
  <si>
    <t>Reduced till</t>
  </si>
  <si>
    <t>D</t>
  </si>
  <si>
    <t>0.076–0.111</t>
  </si>
  <si>
    <t>E</t>
  </si>
  <si>
    <t>0.112–0.144</t>
  </si>
  <si>
    <t>F</t>
  </si>
  <si>
    <t>0.145–0.162</t>
  </si>
  <si>
    <t>G</t>
  </si>
  <si>
    <t>0.163–0.202</t>
  </si>
  <si>
    <t>H</t>
  </si>
  <si>
    <t>0.203–0.252</t>
  </si>
  <si>
    <t>Full intensive till</t>
  </si>
  <si>
    <t>I</t>
  </si>
  <si>
    <t>0.253–0.268</t>
  </si>
  <si>
    <t>J</t>
  </si>
  <si>
    <t>0.269–0.449</t>
  </si>
  <si>
    <t>K</t>
  </si>
  <si>
    <t>0.450–1.00</t>
  </si>
  <si>
    <t>Tillage Depth (Inch)
D</t>
  </si>
  <si>
    <t>Tillage Depth (inch)</t>
  </si>
  <si>
    <t>In the order from shallower to deeper depth, and within same depth, from smaller to lagrer mixing efficiency,  enter all field operations with a crop cycle or a year for a target field</t>
  </si>
  <si>
    <t>Tillage Method (Implementation Description)</t>
  </si>
  <si>
    <t>Instructions for worksheet</t>
  </si>
  <si>
    <t>Screenshot</t>
  </si>
  <si>
    <t>Crop(s) grown within the 12-month Period</t>
  </si>
  <si>
    <r>
      <rPr>
        <b/>
        <sz val="11"/>
        <color theme="1"/>
        <rFont val="Aptos Narrow"/>
        <family val="2"/>
        <scheme val="minor"/>
      </rPr>
      <t>Step 1</t>
    </r>
    <r>
      <rPr>
        <sz val="11"/>
        <color theme="1"/>
        <rFont val="Aptos Narrow"/>
        <family val="2"/>
        <scheme val="minor"/>
      </rPr>
      <t xml:space="preserve">: In columns </t>
    </r>
    <r>
      <rPr>
        <b/>
        <sz val="11"/>
        <color theme="1"/>
        <rFont val="Aptos Narrow"/>
        <family val="2"/>
        <scheme val="minor"/>
      </rPr>
      <t>A to C</t>
    </r>
    <r>
      <rPr>
        <sz val="11"/>
        <color theme="1"/>
        <rFont val="Aptos Narrow"/>
        <family val="2"/>
        <scheme val="minor"/>
      </rPr>
      <t xml:space="preserve">, enter your crop name and date of field operation, then using dropdown menu, select a tillage method for the operation (same as implementation description). 
</t>
    </r>
    <r>
      <rPr>
        <sz val="11"/>
        <color rgb="FF0070C0"/>
        <rFont val="Aptos Narrow"/>
        <family val="2"/>
        <scheme val="minor"/>
      </rPr>
      <t>Note: once you select tillage method, values for tillage depth and mixing efficiency will automatically pop up.</t>
    </r>
    <r>
      <rPr>
        <sz val="11"/>
        <color theme="1"/>
        <rFont val="Aptos Narrow"/>
        <family val="2"/>
        <scheme val="minor"/>
      </rPr>
      <t xml:space="preserve"> 
</t>
    </r>
    <r>
      <rPr>
        <sz val="11"/>
        <color rgb="FFFF0000"/>
        <rFont val="Aptos Narrow"/>
        <family val="2"/>
        <scheme val="minor"/>
      </rPr>
      <t>DO NOT delete or change anything in columns D and E.</t>
    </r>
    <r>
      <rPr>
        <sz val="11"/>
        <color theme="1"/>
        <rFont val="Aptos Narrow"/>
        <family val="2"/>
        <scheme val="minor"/>
      </rPr>
      <t xml:space="preserve">
</t>
    </r>
    <r>
      <rPr>
        <b/>
        <sz val="11"/>
        <color theme="1"/>
        <rFont val="Aptos Narrow"/>
        <family val="2"/>
        <scheme val="minor"/>
      </rPr>
      <t>Step 2:</t>
    </r>
    <r>
      <rPr>
        <sz val="11"/>
        <color theme="1"/>
        <rFont val="Aptos Narrow"/>
        <family val="2"/>
        <scheme val="minor"/>
      </rPr>
      <t xml:space="preserve"> Repeat step 1 to enter all tillage methods used in the crop cycle.
</t>
    </r>
    <r>
      <rPr>
        <b/>
        <sz val="11"/>
        <color theme="1"/>
        <rFont val="Aptos Narrow"/>
        <family val="2"/>
        <scheme val="minor"/>
      </rPr>
      <t>Step 3:</t>
    </r>
    <r>
      <rPr>
        <sz val="11"/>
        <color theme="1"/>
        <rFont val="Aptos Narrow"/>
        <family val="2"/>
        <scheme val="minor"/>
      </rPr>
      <t xml:space="preserve"> if you have two crop cycles within a 12-month period regardless of calendar year, enter all tillage used for both crop cycles.
</t>
    </r>
    <r>
      <rPr>
        <b/>
        <sz val="11"/>
        <color theme="1"/>
        <rFont val="Aptos Narrow"/>
        <family val="2"/>
        <scheme val="minor"/>
      </rPr>
      <t>Step 4:</t>
    </r>
    <r>
      <rPr>
        <sz val="11"/>
        <color theme="1"/>
        <rFont val="Aptos Narrow"/>
        <family val="2"/>
        <scheme val="minor"/>
      </rPr>
      <t xml:space="preserve"> Once you finish entering all tillage methods in the above steps, select all rows including in columns A to E and sort first by Tillage Depth and then by Mixing Efficiency from small to large (see </t>
    </r>
    <r>
      <rPr>
        <b/>
        <sz val="11"/>
        <color theme="1"/>
        <rFont val="Aptos Narrow"/>
        <family val="2"/>
        <scheme val="minor"/>
      </rPr>
      <t xml:space="preserve">Screenshot </t>
    </r>
    <r>
      <rPr>
        <sz val="11"/>
        <color theme="1"/>
        <rFont val="Aptos Narrow"/>
        <family val="2"/>
        <scheme val="minor"/>
      </rPr>
      <t xml:space="preserve">below).
</t>
    </r>
    <r>
      <rPr>
        <sz val="11"/>
        <color rgb="FF0070C0"/>
        <rFont val="Aptos Narrow"/>
        <family val="2"/>
        <scheme val="minor"/>
      </rPr>
      <t xml:space="preserve">Now you can see that tillage depth and mixing efficiency is in the order from shallower to deeper depth and from lower to larger mixing efficiency. </t>
    </r>
    <r>
      <rPr>
        <sz val="11"/>
        <color theme="1"/>
        <rFont val="Aptos Narrow"/>
        <family val="2"/>
        <scheme val="minor"/>
      </rPr>
      <t xml:space="preserve">
</t>
    </r>
    <r>
      <rPr>
        <b/>
        <sz val="11"/>
        <color theme="1"/>
        <rFont val="Aptos Narrow"/>
        <family val="2"/>
        <scheme val="minor"/>
      </rPr>
      <t xml:space="preserve">Step 5: </t>
    </r>
    <r>
      <rPr>
        <sz val="11"/>
        <color theme="1"/>
        <rFont val="Aptos Narrow"/>
        <family val="2"/>
        <scheme val="minor"/>
      </rPr>
      <t xml:space="preserve">Select all the content in columns A to C for all information you entered (in this example, from rows 2 to 11), copy and paste them to Tab "Current Tillage System" - the same columns and rows. 
For proposal tillage methods, follow the same instructions from steps 1 to 4, copy and paste the content in columns A-C to Tab "Proposal Tillage System" to see if it is qualified as Reduced Tillage or No-Till system you plan for.
</t>
    </r>
  </si>
  <si>
    <t>Worksheet</t>
  </si>
  <si>
    <t xml:space="preserve">Follow the instructions in "Worksheet" Tab, enter crop name, dates of operation and all tillage methods used during a crop cycle. If more than one crop is grown with a year (12-month period regardless of calendar year), enter information for both crops. Once all information is entered, sort tillage methods in the order of first Tillage Depth and then  Mixing Efficiency  from smaller to larger. </t>
  </si>
  <si>
    <t>Determining Current tillage System</t>
  </si>
  <si>
    <r>
      <t xml:space="preserve">Copy all data from </t>
    </r>
    <r>
      <rPr>
        <b/>
        <sz val="11"/>
        <color theme="1"/>
        <rFont val="Aptos Narrow"/>
        <family val="2"/>
        <scheme val="minor"/>
      </rPr>
      <t>"Worksheet" Tab</t>
    </r>
    <r>
      <rPr>
        <sz val="11"/>
        <color theme="1"/>
        <rFont val="Aptos Narrow"/>
        <family val="2"/>
        <scheme val="minor"/>
      </rPr>
      <t xml:space="preserve"> - </t>
    </r>
    <r>
      <rPr>
        <b/>
        <sz val="11"/>
        <color theme="1"/>
        <rFont val="Aptos Narrow"/>
        <family val="2"/>
        <scheme val="minor"/>
      </rPr>
      <t>columns A to C</t>
    </r>
    <r>
      <rPr>
        <sz val="11"/>
        <color theme="1"/>
        <rFont val="Aptos Narrow"/>
        <family val="2"/>
        <scheme val="minor"/>
      </rPr>
      <t xml:space="preserve"> and paste to the same columns in the </t>
    </r>
    <r>
      <rPr>
        <b/>
        <sz val="11"/>
        <color theme="1"/>
        <rFont val="Aptos Narrow"/>
        <family val="2"/>
        <scheme val="minor"/>
      </rPr>
      <t>"Current tillage system" Tab.</t>
    </r>
    <r>
      <rPr>
        <sz val="11"/>
        <color theme="1"/>
        <rFont val="Aptos Narrow"/>
        <family val="2"/>
        <scheme val="minor"/>
      </rPr>
      <t xml:space="preserve"> The tillage inensity rating and tillage system will automatically pop up based on the built-in calculation formula.</t>
    </r>
  </si>
  <si>
    <t>Determining Proposed Tillage System</t>
  </si>
  <si>
    <r>
      <t>Using the instructions in the</t>
    </r>
    <r>
      <rPr>
        <b/>
        <sz val="11"/>
        <color theme="1"/>
        <rFont val="Aptos Narrow"/>
        <family val="2"/>
        <scheme val="minor"/>
      </rPr>
      <t xml:space="preserve"> Worksheet Tab</t>
    </r>
    <r>
      <rPr>
        <sz val="11"/>
        <color theme="1"/>
        <rFont val="Aptos Narrow"/>
        <family val="2"/>
        <scheme val="minor"/>
      </rPr>
      <t xml:space="preserve">, select your planned tillage methods for specific crop(s) in the project term. Once you complete all steps in the worksheet. Copy all data from </t>
    </r>
    <r>
      <rPr>
        <b/>
        <sz val="11"/>
        <color theme="1"/>
        <rFont val="Aptos Narrow"/>
        <family val="2"/>
        <scheme val="minor"/>
      </rPr>
      <t>"Worksheet" Tab - columns A to C</t>
    </r>
    <r>
      <rPr>
        <sz val="11"/>
        <color theme="1"/>
        <rFont val="Aptos Narrow"/>
        <family val="2"/>
        <scheme val="minor"/>
      </rPr>
      <t xml:space="preserve"> and paste to the same columns in the "</t>
    </r>
    <r>
      <rPr>
        <b/>
        <sz val="11"/>
        <color theme="1"/>
        <rFont val="Aptos Narrow"/>
        <family val="2"/>
        <scheme val="minor"/>
      </rPr>
      <t>Proposed Tillage system</t>
    </r>
    <r>
      <rPr>
        <sz val="11"/>
        <color theme="1"/>
        <rFont val="Aptos Narrow"/>
        <family val="2"/>
        <scheme val="minor"/>
      </rPr>
      <t>" Tab. The Tillage Inensity Rating and Tillage System will automatically pop up based on the built-in calculation formula. If the system is not qualified as Reduced-Tillage or No-Till, you may go back to adjust tillage methods. Otherwise, you may not qualify for funding.</t>
    </r>
  </si>
  <si>
    <t>The calculation in equation (built in current tillage system and proposed tillage system) starts with the implement that has the effect to the shallowest depth (T1), then proceeds with the calculation for each additional implement (T2 to Tn) in order of tillage depth from shallow to deepest implement. If two or more implements have the same tillage depth, calculate the tillage intensity in order from least to most intensive implement. This calculation assumes that each additional tillage implement that mixes the soil does not have a significant impact on the decomposition of SOC in the proportion of the soil in the upper layers that previous implements have already disturbed. In addition, the influence of shallower tillage implements (e.g., T1) cannot exceed the depth of the next tillage implement in the sequence (e.g., T2). The tillage intensity cannot be a negative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</si>
</sst>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Aptos Narrow"/>
      <family val="2"/>
      <scheme val="minor"/>
    </font>
    <font>
      <b/>
      <sz val="11"/>
      <color theme="1"/>
      <name val="Aptos Narrow"/>
      <family val="2"/>
      <scheme val="minor"/>
    </font>
    <font>
      <b/>
      <sz val="10"/>
      <color rgb="FFFFFFFF"/>
      <name val="Cambria"/>
      <family val="1"/>
    </font>
    <font>
      <b/>
      <sz val="10"/>
      <color theme="1"/>
      <name val="Cambria"/>
      <family val="1"/>
    </font>
    <font>
      <sz val="10"/>
      <color theme="1"/>
      <name val="Cambria"/>
      <family val="1"/>
    </font>
    <font>
      <b/>
      <sz val="10"/>
      <color theme="1"/>
      <name val="Aptos Narrow"/>
      <family val="2"/>
      <scheme val="minor"/>
    </font>
    <font>
      <sz val="10"/>
      <color theme="1"/>
      <name val="Aptos Narrow"/>
      <family val="2"/>
      <scheme val="minor"/>
    </font>
    <font>
      <sz val="11"/>
      <color rgb="FFFF0000"/>
      <name val="Aptos Narrow"/>
      <family val="2"/>
      <scheme val="minor"/>
    </font>
    <font>
      <sz val="11"/>
      <color rgb="FF0070C0"/>
      <name val="Aptos Narrow"/>
      <family val="2"/>
      <scheme val="minor"/>
    </font>
    <font>
      <b/>
      <u/>
      <sz val="10"/>
      <color theme="1"/>
      <name val="Aptos Narrow"/>
      <family val="2"/>
      <scheme val="minor"/>
    </font>
  </fonts>
  <fills count="9">
    <fill>
      <patternFill patternType="none"/>
    </fill>
    <fill>
      <patternFill patternType="gray125"/>
    </fill>
    <fill>
      <patternFill patternType="solid">
        <fgColor rgb="FF4F81BC"/>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DDDDDD"/>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medium">
        <color rgb="FF8FAFDA"/>
      </right>
      <top style="medium">
        <color rgb="FF8FAFDA"/>
      </top>
      <bottom/>
      <diagonal/>
    </border>
    <border>
      <left/>
      <right/>
      <top style="medium">
        <color rgb="FF8FAFDA"/>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thin">
        <color indexed="64"/>
      </top>
      <bottom/>
      <diagonal/>
    </border>
  </borders>
  <cellStyleXfs count="1">
    <xf numFmtId="0" fontId="0" fillId="0" borderId="0"/>
  </cellStyleXfs>
  <cellXfs count="127">
    <xf numFmtId="0" fontId="0" fillId="0" borderId="0" xfId="0"/>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1" fillId="3" borderId="15" xfId="0" applyFont="1" applyFill="1" applyBorder="1" applyAlignment="1">
      <alignment horizontal="center" vertical="center" wrapText="1"/>
    </xf>
    <xf numFmtId="2" fontId="0" fillId="0" borderId="0" xfId="0" applyNumberFormat="1" applyAlignment="1">
      <alignment horizontal="center"/>
    </xf>
    <xf numFmtId="0" fontId="0" fillId="5" borderId="6" xfId="0" applyFill="1" applyBorder="1" applyProtection="1">
      <protection locked="0"/>
    </xf>
    <xf numFmtId="0" fontId="0" fillId="5" borderId="8" xfId="0" applyFill="1" applyBorder="1" applyProtection="1">
      <protection locked="0"/>
    </xf>
    <xf numFmtId="0" fontId="0" fillId="5" borderId="10" xfId="0" applyFill="1" applyBorder="1" applyProtection="1">
      <protection locked="0"/>
    </xf>
    <xf numFmtId="0" fontId="3" fillId="6" borderId="5" xfId="0" applyFont="1" applyFill="1" applyBorder="1" applyAlignment="1">
      <alignment horizontal="center" vertical="center" wrapText="1"/>
    </xf>
    <xf numFmtId="0" fontId="1" fillId="6" borderId="5" xfId="0" applyFont="1" applyFill="1" applyBorder="1" applyAlignment="1">
      <alignment horizontal="center" vertical="center" wrapText="1"/>
    </xf>
    <xf numFmtId="2" fontId="0" fillId="6" borderId="17" xfId="0" applyNumberFormat="1" applyFill="1" applyBorder="1" applyAlignment="1">
      <alignment horizontal="center"/>
    </xf>
    <xf numFmtId="2" fontId="0" fillId="6" borderId="19" xfId="0" applyNumberFormat="1" applyFill="1" applyBorder="1" applyAlignment="1">
      <alignment horizontal="center"/>
    </xf>
    <xf numFmtId="2" fontId="1" fillId="6" borderId="12" xfId="0" applyNumberFormat="1" applyFont="1" applyFill="1" applyBorder="1" applyAlignment="1">
      <alignment horizontal="center" vertical="center" wrapText="1"/>
    </xf>
    <xf numFmtId="0" fontId="2" fillId="2" borderId="2" xfId="0" applyFont="1" applyFill="1" applyBorder="1" applyAlignment="1">
      <alignment horizontal="left" vertical="center"/>
    </xf>
    <xf numFmtId="0" fontId="4" fillId="0" borderId="4" xfId="0" applyFont="1" applyBorder="1" applyAlignment="1">
      <alignment vertical="center"/>
    </xf>
    <xf numFmtId="2" fontId="1" fillId="4" borderId="20" xfId="0" applyNumberFormat="1" applyFont="1" applyFill="1" applyBorder="1" applyAlignment="1">
      <alignment horizontal="center" vertical="center" wrapText="1"/>
    </xf>
    <xf numFmtId="0" fontId="1" fillId="4" borderId="21" xfId="0" applyFont="1" applyFill="1" applyBorder="1" applyAlignment="1">
      <alignment horizontal="center" vertical="center" wrapText="1"/>
    </xf>
    <xf numFmtId="0" fontId="1" fillId="3" borderId="5" xfId="0" applyFont="1" applyFill="1" applyBorder="1" applyAlignment="1">
      <alignment horizontal="center" vertical="center" wrapText="1"/>
    </xf>
    <xf numFmtId="2" fontId="0" fillId="6" borderId="22" xfId="0" applyNumberFormat="1" applyFill="1" applyBorder="1" applyAlignment="1">
      <alignment horizontal="center"/>
    </xf>
    <xf numFmtId="0" fontId="0" fillId="5" borderId="1" xfId="0" applyFill="1" applyBorder="1" applyProtection="1">
      <protection locked="0"/>
    </xf>
    <xf numFmtId="14" fontId="0" fillId="5" borderId="1" xfId="0" applyNumberFormat="1" applyFill="1" applyBorder="1" applyProtection="1">
      <protection locked="0"/>
    </xf>
    <xf numFmtId="14" fontId="0" fillId="5" borderId="23" xfId="0" applyNumberFormat="1" applyFill="1" applyBorder="1" applyProtection="1">
      <protection locked="0"/>
    </xf>
    <xf numFmtId="0" fontId="0" fillId="5" borderId="7" xfId="0" applyFill="1" applyBorder="1" applyProtection="1">
      <protection locked="0"/>
    </xf>
    <xf numFmtId="0" fontId="0" fillId="5" borderId="9" xfId="0" applyFill="1" applyBorder="1" applyProtection="1">
      <protection locked="0"/>
    </xf>
    <xf numFmtId="0" fontId="0" fillId="5" borderId="24" xfId="0" applyFill="1" applyBorder="1" applyProtection="1">
      <protection locked="0"/>
    </xf>
    <xf numFmtId="0" fontId="0" fillId="5" borderId="11" xfId="0" applyFill="1" applyBorder="1" applyProtection="1">
      <protection locked="0"/>
    </xf>
    <xf numFmtId="0" fontId="1" fillId="0" borderId="14" xfId="0" applyFont="1" applyBorder="1" applyAlignment="1">
      <alignment horizontal="center"/>
    </xf>
    <xf numFmtId="2" fontId="1" fillId="0" borderId="13" xfId="0" applyNumberFormat="1" applyFont="1" applyBorder="1" applyAlignment="1">
      <alignment horizontal="center"/>
    </xf>
    <xf numFmtId="0" fontId="5" fillId="7" borderId="26" xfId="0" applyFont="1" applyFill="1" applyBorder="1" applyAlignment="1">
      <alignment horizontal="center" vertical="center" wrapText="1"/>
    </xf>
    <xf numFmtId="0" fontId="5" fillId="7" borderId="27" xfId="0" applyFont="1" applyFill="1" applyBorder="1" applyAlignment="1">
      <alignment horizontal="center" vertical="center" wrapText="1"/>
    </xf>
    <xf numFmtId="0" fontId="5" fillId="7" borderId="28"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23"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horizontal="center" vertical="center" wrapText="1"/>
    </xf>
    <xf numFmtId="0" fontId="0" fillId="0" borderId="0" xfId="0" applyAlignment="1">
      <alignment horizontal="center"/>
    </xf>
    <xf numFmtId="0" fontId="6" fillId="0" borderId="8" xfId="0" applyFont="1" applyBorder="1" applyAlignment="1">
      <alignment vertical="center"/>
    </xf>
    <xf numFmtId="0" fontId="6" fillId="0" borderId="9" xfId="0" applyFont="1" applyBorder="1" applyAlignment="1">
      <alignment horizontal="center" vertical="center"/>
    </xf>
    <xf numFmtId="0" fontId="6" fillId="0" borderId="8" xfId="0" applyFont="1" applyBorder="1" applyAlignment="1">
      <alignment vertical="center" wrapText="1"/>
    </xf>
    <xf numFmtId="0" fontId="6" fillId="0" borderId="10" xfId="0" applyFont="1" applyBorder="1" applyAlignment="1">
      <alignment vertical="center" wrapText="1"/>
    </xf>
    <xf numFmtId="0" fontId="6" fillId="0" borderId="30" xfId="0" applyFont="1" applyBorder="1" applyAlignment="1">
      <alignment vertical="center"/>
    </xf>
    <xf numFmtId="0" fontId="6" fillId="0" borderId="25" xfId="0" applyFont="1" applyBorder="1" applyAlignment="1">
      <alignment horizontal="center" vertical="center"/>
    </xf>
    <xf numFmtId="0" fontId="6" fillId="0" borderId="31" xfId="0" applyFont="1" applyBorder="1" applyAlignment="1">
      <alignment horizontal="center" vertical="center"/>
    </xf>
    <xf numFmtId="0" fontId="5" fillId="4" borderId="13" xfId="0" applyFont="1" applyFill="1" applyBorder="1" applyAlignment="1">
      <alignment horizontal="left" vertical="center"/>
    </xf>
    <xf numFmtId="0" fontId="5" fillId="4" borderId="29"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3" xfId="0" applyFont="1" applyBorder="1" applyAlignment="1">
      <alignment horizontal="center" vertical="center"/>
    </xf>
    <xf numFmtId="0" fontId="0" fillId="0" borderId="14" xfId="0" applyBorder="1" applyAlignment="1">
      <alignment vertical="top" wrapText="1"/>
    </xf>
    <xf numFmtId="0" fontId="1" fillId="0" borderId="13" xfId="0" applyFont="1" applyBorder="1" applyAlignment="1">
      <alignment horizontal="center" vertical="center" wrapText="1"/>
    </xf>
    <xf numFmtId="0" fontId="0" fillId="0" borderId="14" xfId="0" applyBorder="1" applyAlignment="1">
      <alignment wrapText="1"/>
    </xf>
    <xf numFmtId="0" fontId="0" fillId="0" borderId="14" xfId="0" applyBorder="1" applyAlignment="1">
      <alignment vertical="center" wrapText="1"/>
    </xf>
    <xf numFmtId="1" fontId="5" fillId="4" borderId="34" xfId="0" applyNumberFormat="1" applyFont="1" applyFill="1" applyBorder="1" applyAlignment="1">
      <alignment horizontal="center" vertical="center" wrapText="1"/>
    </xf>
    <xf numFmtId="1" fontId="6" fillId="0" borderId="35" xfId="0" applyNumberFormat="1" applyFont="1" applyBorder="1" applyAlignment="1">
      <alignment horizontal="center" vertical="center"/>
    </xf>
    <xf numFmtId="1" fontId="0" fillId="0" borderId="0" xfId="0" applyNumberFormat="1"/>
    <xf numFmtId="164" fontId="6" fillId="0" borderId="35" xfId="0" applyNumberFormat="1" applyFont="1" applyBorder="1" applyAlignment="1">
      <alignment horizontal="center" vertical="center"/>
    </xf>
    <xf numFmtId="0" fontId="0" fillId="6" borderId="16" xfId="0" applyFill="1" applyBorder="1" applyAlignment="1">
      <alignment horizontal="center"/>
    </xf>
    <xf numFmtId="0" fontId="0" fillId="6" borderId="0" xfId="0" applyFill="1" applyAlignment="1">
      <alignment horizontal="center"/>
    </xf>
    <xf numFmtId="0" fontId="0" fillId="6" borderId="18" xfId="0" applyFill="1" applyBorder="1" applyAlignment="1">
      <alignment horizontal="center"/>
    </xf>
    <xf numFmtId="164" fontId="0" fillId="0" borderId="0" xfId="0" applyNumberFormat="1" applyAlignment="1">
      <alignment horizontal="center"/>
    </xf>
    <xf numFmtId="164" fontId="0" fillId="6" borderId="16" xfId="0" applyNumberFormat="1" applyFill="1" applyBorder="1" applyAlignment="1">
      <alignment horizontal="center"/>
    </xf>
    <xf numFmtId="164" fontId="0" fillId="6" borderId="0" xfId="0" applyNumberFormat="1" applyFill="1" applyAlignment="1">
      <alignment horizontal="center"/>
    </xf>
    <xf numFmtId="0" fontId="0" fillId="6" borderId="39" xfId="0" applyFill="1" applyBorder="1" applyAlignment="1">
      <alignment horizontal="center"/>
    </xf>
    <xf numFmtId="0" fontId="0" fillId="6" borderId="40" xfId="0" applyFill="1" applyBorder="1" applyAlignment="1">
      <alignment horizontal="center"/>
    </xf>
    <xf numFmtId="0" fontId="0" fillId="6" borderId="41" xfId="0" applyFill="1" applyBorder="1" applyAlignment="1">
      <alignment horizontal="center"/>
    </xf>
    <xf numFmtId="164" fontId="0" fillId="6" borderId="18" xfId="0" applyNumberFormat="1" applyFill="1" applyBorder="1" applyAlignment="1">
      <alignment horizontal="center"/>
    </xf>
    <xf numFmtId="164" fontId="5" fillId="6" borderId="5" xfId="0" applyNumberFormat="1" applyFont="1" applyFill="1" applyBorder="1" applyAlignment="1">
      <alignment horizontal="center" vertical="center" wrapText="1"/>
    </xf>
    <xf numFmtId="0" fontId="0" fillId="5" borderId="42" xfId="0" applyFill="1" applyBorder="1" applyProtection="1">
      <protection locked="0"/>
    </xf>
    <xf numFmtId="0" fontId="0" fillId="5" borderId="36" xfId="0" applyFill="1" applyBorder="1" applyProtection="1">
      <protection locked="0"/>
    </xf>
    <xf numFmtId="0" fontId="0" fillId="5" borderId="37" xfId="0" applyFill="1" applyBorder="1" applyProtection="1">
      <protection locked="0"/>
    </xf>
    <xf numFmtId="0" fontId="1" fillId="3" borderId="43" xfId="0" applyFont="1" applyFill="1" applyBorder="1" applyAlignment="1">
      <alignment horizontal="center" vertical="center" wrapText="1"/>
    </xf>
    <xf numFmtId="0" fontId="1" fillId="6" borderId="15" xfId="0" applyFont="1" applyFill="1" applyBorder="1" applyAlignment="1" applyProtection="1">
      <alignment horizontal="center" vertical="center" wrapText="1"/>
      <protection hidden="1"/>
    </xf>
    <xf numFmtId="0" fontId="0" fillId="6" borderId="16" xfId="0" applyFill="1" applyBorder="1" applyAlignment="1" applyProtection="1">
      <alignment horizontal="center"/>
      <protection hidden="1"/>
    </xf>
    <xf numFmtId="0" fontId="0" fillId="6" borderId="0" xfId="0" applyFill="1" applyAlignment="1" applyProtection="1">
      <alignment horizontal="center"/>
      <protection hidden="1"/>
    </xf>
    <xf numFmtId="0" fontId="0" fillId="6" borderId="18" xfId="0" applyFill="1" applyBorder="1" applyAlignment="1" applyProtection="1">
      <alignment horizontal="center"/>
      <protection hidden="1"/>
    </xf>
    <xf numFmtId="0" fontId="0" fillId="0" borderId="0" xfId="0" applyAlignment="1" applyProtection="1">
      <alignment horizontal="center"/>
      <protection hidden="1"/>
    </xf>
    <xf numFmtId="2" fontId="1" fillId="6" borderId="12" xfId="0" applyNumberFormat="1" applyFont="1" applyFill="1" applyBorder="1" applyAlignment="1" applyProtection="1">
      <alignment horizontal="center" vertical="center" wrapText="1"/>
      <protection hidden="1"/>
    </xf>
    <xf numFmtId="0" fontId="2" fillId="2" borderId="2" xfId="0" applyFont="1" applyFill="1" applyBorder="1" applyAlignment="1" applyProtection="1">
      <alignment horizontal="left" vertical="center"/>
      <protection hidden="1"/>
    </xf>
    <xf numFmtId="0" fontId="2" fillId="2" borderId="2" xfId="0" applyFont="1" applyFill="1" applyBorder="1" applyAlignment="1" applyProtection="1">
      <alignment horizontal="center" vertical="center" wrapText="1"/>
      <protection hidden="1"/>
    </xf>
    <xf numFmtId="0" fontId="2" fillId="2" borderId="3" xfId="0" applyFont="1" applyFill="1" applyBorder="1" applyAlignment="1" applyProtection="1">
      <alignment horizontal="center" vertical="center" wrapText="1"/>
      <protection hidden="1"/>
    </xf>
    <xf numFmtId="2" fontId="0" fillId="6" borderId="22" xfId="0" applyNumberFormat="1" applyFill="1" applyBorder="1" applyAlignment="1" applyProtection="1">
      <alignment horizontal="center"/>
      <protection hidden="1"/>
    </xf>
    <xf numFmtId="0" fontId="4" fillId="0" borderId="4" xfId="0" applyFont="1" applyBorder="1" applyAlignment="1" applyProtection="1">
      <alignment vertical="center"/>
      <protection hidden="1"/>
    </xf>
    <xf numFmtId="0" fontId="4" fillId="0" borderId="1" xfId="0" applyFont="1" applyBorder="1" applyAlignment="1" applyProtection="1">
      <alignment horizontal="center" vertical="center"/>
      <protection hidden="1"/>
    </xf>
    <xf numFmtId="2" fontId="0" fillId="6" borderId="17" xfId="0" applyNumberFormat="1" applyFill="1" applyBorder="1" applyAlignment="1" applyProtection="1">
      <alignment horizontal="center"/>
      <protection hidden="1"/>
    </xf>
    <xf numFmtId="0" fontId="4" fillId="0" borderId="1" xfId="0" applyFont="1" applyBorder="1" applyAlignment="1" applyProtection="1">
      <alignment vertical="center"/>
      <protection hidden="1"/>
    </xf>
    <xf numFmtId="0" fontId="4" fillId="0" borderId="1" xfId="0" applyFont="1" applyBorder="1" applyAlignment="1" applyProtection="1">
      <alignment vertical="center" wrapText="1"/>
      <protection hidden="1"/>
    </xf>
    <xf numFmtId="0" fontId="4" fillId="0" borderId="1" xfId="0" applyFont="1" applyBorder="1" applyAlignment="1" applyProtection="1">
      <alignment horizontal="center" vertical="center" wrapText="1"/>
      <protection hidden="1"/>
    </xf>
    <xf numFmtId="2" fontId="0" fillId="6" borderId="19" xfId="0" applyNumberFormat="1" applyFill="1" applyBorder="1" applyAlignment="1" applyProtection="1">
      <alignment horizontal="center"/>
      <protection hidden="1"/>
    </xf>
    <xf numFmtId="2" fontId="0" fillId="0" borderId="0" xfId="0" applyNumberFormat="1" applyAlignment="1" applyProtection="1">
      <alignment horizontal="center"/>
      <protection hidden="1"/>
    </xf>
    <xf numFmtId="0" fontId="0" fillId="0" borderId="0" xfId="0" applyProtection="1">
      <protection hidden="1"/>
    </xf>
    <xf numFmtId="164" fontId="9" fillId="8" borderId="0" xfId="0" applyNumberFormat="1" applyFont="1" applyFill="1" applyAlignment="1" applyProtection="1">
      <alignment horizontal="center" vertical="center" wrapText="1"/>
      <protection hidden="1"/>
    </xf>
    <xf numFmtId="164" fontId="5" fillId="0" borderId="15" xfId="0" applyNumberFormat="1" applyFont="1" applyBorder="1" applyAlignment="1" applyProtection="1">
      <alignment horizontal="center" vertical="center" wrapText="1"/>
      <protection hidden="1"/>
    </xf>
    <xf numFmtId="164" fontId="0" fillId="0" borderId="0" xfId="0" applyNumberFormat="1" applyAlignment="1" applyProtection="1">
      <alignment horizontal="center"/>
      <protection hidden="1"/>
    </xf>
    <xf numFmtId="164" fontId="0" fillId="8" borderId="0" xfId="0" applyNumberFormat="1" applyFill="1" applyAlignment="1" applyProtection="1">
      <alignment vertical="top" wrapText="1"/>
      <protection hidden="1"/>
    </xf>
    <xf numFmtId="164" fontId="1" fillId="8" borderId="0" xfId="0" applyNumberFormat="1" applyFont="1" applyFill="1" applyAlignment="1" applyProtection="1">
      <alignment horizontal="center" vertical="top" wrapText="1"/>
      <protection hidden="1"/>
    </xf>
    <xf numFmtId="164" fontId="0" fillId="8" borderId="0" xfId="0" applyNumberFormat="1" applyFill="1" applyAlignment="1" applyProtection="1">
      <alignment horizontal="center"/>
      <protection hidden="1"/>
    </xf>
    <xf numFmtId="164" fontId="5" fillId="6" borderId="38" xfId="0" applyNumberFormat="1" applyFont="1" applyFill="1" applyBorder="1" applyAlignment="1" applyProtection="1">
      <alignment horizontal="center" vertical="center" wrapText="1"/>
      <protection hidden="1"/>
    </xf>
    <xf numFmtId="0" fontId="3" fillId="6" borderId="20" xfId="0" applyFont="1" applyFill="1" applyBorder="1" applyAlignment="1" applyProtection="1">
      <alignment horizontal="center" vertical="center" wrapText="1"/>
      <protection hidden="1"/>
    </xf>
    <xf numFmtId="164" fontId="0" fillId="6" borderId="42" xfId="0" applyNumberFormat="1" applyFill="1" applyBorder="1" applyAlignment="1" applyProtection="1">
      <alignment horizontal="center"/>
      <protection hidden="1"/>
    </xf>
    <xf numFmtId="0" fontId="0" fillId="6" borderId="6" xfId="0" applyFill="1" applyBorder="1" applyAlignment="1" applyProtection="1">
      <alignment horizontal="center"/>
      <protection hidden="1"/>
    </xf>
    <xf numFmtId="164" fontId="0" fillId="6" borderId="36" xfId="0" applyNumberFormat="1" applyFill="1" applyBorder="1" applyAlignment="1" applyProtection="1">
      <alignment horizontal="center"/>
      <protection hidden="1"/>
    </xf>
    <xf numFmtId="0" fontId="0" fillId="6" borderId="8" xfId="0" applyFill="1" applyBorder="1" applyAlignment="1" applyProtection="1">
      <alignment horizontal="center"/>
      <protection hidden="1"/>
    </xf>
    <xf numFmtId="164" fontId="0" fillId="6" borderId="9" xfId="0" applyNumberFormat="1" applyFill="1" applyBorder="1" applyAlignment="1" applyProtection="1">
      <alignment horizontal="center"/>
      <protection hidden="1"/>
    </xf>
    <xf numFmtId="164" fontId="0" fillId="6" borderId="11" xfId="0" applyNumberFormat="1" applyFill="1" applyBorder="1" applyAlignment="1" applyProtection="1">
      <alignment horizontal="center"/>
      <protection hidden="1"/>
    </xf>
    <xf numFmtId="0" fontId="0" fillId="6" borderId="10" xfId="0" applyFill="1" applyBorder="1" applyAlignment="1" applyProtection="1">
      <alignment horizontal="center"/>
      <protection hidden="1"/>
    </xf>
    <xf numFmtId="0" fontId="3" fillId="0" borderId="0" xfId="0" applyFont="1" applyAlignment="1" applyProtection="1">
      <alignment horizontal="center" vertical="center" wrapText="1"/>
      <protection hidden="1"/>
    </xf>
    <xf numFmtId="164" fontId="0" fillId="8" borderId="0" xfId="0" applyNumberFormat="1" applyFill="1" applyAlignment="1" applyProtection="1">
      <alignment horizontal="left" vertical="top" wrapText="1"/>
      <protection hidden="1"/>
    </xf>
    <xf numFmtId="0" fontId="1" fillId="0" borderId="32" xfId="0" applyFont="1" applyBorder="1" applyAlignment="1">
      <alignment horizontal="center"/>
    </xf>
    <xf numFmtId="0" fontId="1" fillId="0" borderId="33" xfId="0" applyFont="1" applyBorder="1" applyAlignment="1">
      <alignment horizont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1" fillId="7" borderId="13" xfId="0" applyFont="1" applyFill="1" applyBorder="1" applyAlignment="1">
      <alignment horizontal="center" vertical="center" wrapText="1"/>
    </xf>
    <xf numFmtId="0" fontId="1" fillId="7" borderId="29"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29" xfId="0" applyFont="1" applyFill="1" applyBorder="1" applyAlignment="1">
      <alignment horizontal="center" vertical="center" wrapText="1"/>
    </xf>
    <xf numFmtId="0" fontId="1" fillId="4" borderId="34" xfId="0" applyFont="1" applyFill="1" applyBorder="1" applyAlignment="1">
      <alignment horizontal="center" vertical="center" wrapText="1"/>
    </xf>
    <xf numFmtId="0" fontId="1" fillId="4" borderId="1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DDDDDD"/>
      <color rgb="FF00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617910</xdr:colOff>
      <xdr:row>18</xdr:row>
      <xdr:rowOff>0</xdr:rowOff>
    </xdr:from>
    <xdr:to>
      <xdr:col>6</xdr:col>
      <xdr:colOff>6055071</xdr:colOff>
      <xdr:row>38</xdr:row>
      <xdr:rowOff>85053</xdr:rowOff>
    </xdr:to>
    <xdr:pic>
      <xdr:nvPicPr>
        <xdr:cNvPr id="5" name="Picture 4" descr="Chart">
          <a:extLst>
            <a:ext uri="{FF2B5EF4-FFF2-40B4-BE49-F238E27FC236}">
              <a16:creationId xmlns:a16="http://schemas.microsoft.com/office/drawing/2014/main" id="{642C709F-CFA6-F1DC-3F3D-3A00C09098BA}"/>
            </a:ext>
          </a:extLst>
        </xdr:cNvPr>
        <xdr:cNvPicPr>
          <a:picLocks noChangeAspect="1"/>
        </xdr:cNvPicPr>
      </xdr:nvPicPr>
      <xdr:blipFill>
        <a:blip xmlns:r="http://schemas.openxmlformats.org/officeDocument/2006/relationships" r:embed="rId1"/>
        <a:stretch>
          <a:fillRect/>
        </a:stretch>
      </xdr:blipFill>
      <xdr:spPr>
        <a:xfrm>
          <a:off x="6294810" y="3642360"/>
          <a:ext cx="5437161" cy="374265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0248A-6BDD-4F3F-A088-191CAE479874}">
  <dimension ref="B1:C7"/>
  <sheetViews>
    <sheetView workbookViewId="0">
      <selection activeCell="F5" sqref="F5"/>
    </sheetView>
  </sheetViews>
  <sheetFormatPr defaultRowHeight="14.4" x14ac:dyDescent="0.3"/>
  <cols>
    <col min="1" max="1" width="4.21875" customWidth="1"/>
    <col min="2" max="2" width="16.21875" customWidth="1"/>
    <col min="3" max="3" width="117.77734375" customWidth="1"/>
  </cols>
  <sheetData>
    <row r="1" spans="2:3" ht="21" customHeight="1" thickBot="1" x14ac:dyDescent="0.35">
      <c r="B1" s="115" t="s">
        <v>0</v>
      </c>
      <c r="C1" s="116"/>
    </row>
    <row r="2" spans="2:3" ht="88.2" customHeight="1" thickBot="1" x14ac:dyDescent="0.35">
      <c r="B2" s="55" t="s">
        <v>1</v>
      </c>
      <c r="C2" s="56" t="s">
        <v>2</v>
      </c>
    </row>
    <row r="3" spans="2:3" ht="49.2" customHeight="1" x14ac:dyDescent="0.3">
      <c r="B3" s="57" t="s">
        <v>3</v>
      </c>
      <c r="C3" s="56" t="s">
        <v>4</v>
      </c>
    </row>
    <row r="4" spans="2:3" ht="96" customHeight="1" thickBot="1" x14ac:dyDescent="0.35">
      <c r="B4" s="55" t="s">
        <v>5</v>
      </c>
      <c r="C4" s="59" t="s">
        <v>140</v>
      </c>
    </row>
    <row r="5" spans="2:3" ht="45.6" customHeight="1" thickBot="1" x14ac:dyDescent="0.35">
      <c r="B5" s="55" t="s">
        <v>134</v>
      </c>
      <c r="C5" s="58" t="s">
        <v>135</v>
      </c>
    </row>
    <row r="6" spans="2:3" ht="43.8" thickBot="1" x14ac:dyDescent="0.35">
      <c r="B6" s="57" t="s">
        <v>136</v>
      </c>
      <c r="C6" s="59" t="s">
        <v>137</v>
      </c>
    </row>
    <row r="7" spans="2:3" ht="58.2" thickBot="1" x14ac:dyDescent="0.35">
      <c r="B7" s="57" t="s">
        <v>138</v>
      </c>
      <c r="C7" s="59" t="s">
        <v>139</v>
      </c>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3885C-C7A4-4D35-A84E-ADE344E1CE1F}">
  <dimension ref="A1:O75"/>
  <sheetViews>
    <sheetView showFormulas="1" tabSelected="1" zoomScaleNormal="100" workbookViewId="0">
      <selection activeCell="B17" sqref="B17"/>
    </sheetView>
  </sheetViews>
  <sheetFormatPr defaultRowHeight="14.4" x14ac:dyDescent="0.3"/>
  <cols>
    <col min="1" max="1" width="24.21875" customWidth="1"/>
    <col min="2" max="2" width="10.77734375" customWidth="1"/>
    <col min="3" max="3" width="19.44140625" customWidth="1"/>
    <col min="4" max="4" width="13.44140625" style="100" customWidth="1"/>
    <col min="5" max="5" width="12.5546875" style="83" customWidth="1"/>
    <col min="6" max="6" width="2.21875" style="83" customWidth="1"/>
    <col min="7" max="7" width="96.77734375" style="100" customWidth="1"/>
    <col min="8" max="8" width="3.21875" style="100" customWidth="1"/>
    <col min="9" max="9" width="12.21875" style="83" hidden="1" customWidth="1"/>
    <col min="10" max="10" width="16.77734375" style="96" hidden="1" customWidth="1"/>
    <col min="11" max="11" width="24" style="97" hidden="1" customWidth="1"/>
    <col min="12" max="12" width="13.77734375" style="97" hidden="1" customWidth="1"/>
    <col min="13" max="13" width="11.5546875" style="97" hidden="1" customWidth="1"/>
    <col min="14" max="14" width="13.77734375" style="97" hidden="1" customWidth="1"/>
    <col min="15" max="15" width="14.44140625" style="97" customWidth="1"/>
  </cols>
  <sheetData>
    <row r="1" spans="1:13" ht="42" customHeight="1" thickBot="1" x14ac:dyDescent="0.35">
      <c r="A1" s="21" t="s">
        <v>132</v>
      </c>
      <c r="B1" s="21" t="s">
        <v>7</v>
      </c>
      <c r="C1" s="78" t="s">
        <v>129</v>
      </c>
      <c r="D1" s="104" t="s">
        <v>127</v>
      </c>
      <c r="E1" s="105" t="s">
        <v>8</v>
      </c>
      <c r="F1" s="113"/>
      <c r="G1" s="98" t="s">
        <v>130</v>
      </c>
      <c r="H1" s="99"/>
      <c r="I1" s="79" t="s">
        <v>9</v>
      </c>
      <c r="J1" s="84" t="s">
        <v>10</v>
      </c>
      <c r="K1" s="85" t="s">
        <v>13</v>
      </c>
      <c r="L1" s="86" t="s">
        <v>14</v>
      </c>
      <c r="M1" s="87" t="s">
        <v>15</v>
      </c>
    </row>
    <row r="2" spans="1:13" ht="14.55" customHeight="1" x14ac:dyDescent="0.3">
      <c r="A2" s="9" t="s">
        <v>21</v>
      </c>
      <c r="B2" s="25">
        <v>45528</v>
      </c>
      <c r="C2" s="75" t="s">
        <v>31</v>
      </c>
      <c r="D2" s="106">
        <f t="shared" ref="D2:D33" si="0">I2/2.54</f>
        <v>5.9055118110236222</v>
      </c>
      <c r="E2" s="107" cm="1">
        <f t="array" ref="E2">_xlfn.UNIQUE(_xlfn._xlws.FILTER(L:L,K:K=C2))</f>
        <v>0.5</v>
      </c>
      <c r="G2" s="114" t="s">
        <v>133</v>
      </c>
      <c r="I2" s="80" cm="1">
        <f t="array" ref="I2">_xlfn.UNIQUE(_xlfn._xlws.FILTER(M:M,K:K=C2))</f>
        <v>15</v>
      </c>
      <c r="J2" s="88">
        <f>E2*I2</f>
        <v>7.5</v>
      </c>
      <c r="K2" s="89" t="s">
        <v>18</v>
      </c>
      <c r="L2" s="90">
        <v>0.25</v>
      </c>
      <c r="M2" s="90">
        <v>5</v>
      </c>
    </row>
    <row r="3" spans="1:13" x14ac:dyDescent="0.3">
      <c r="A3" s="10" t="s">
        <v>16</v>
      </c>
      <c r="B3" s="24">
        <v>45530</v>
      </c>
      <c r="C3" s="76" t="s">
        <v>20</v>
      </c>
      <c r="D3" s="108">
        <f t="shared" si="0"/>
        <v>5.9055118110236222</v>
      </c>
      <c r="E3" s="109" cm="1">
        <f t="array" ref="E3">_xlfn.UNIQUE(_xlfn._xlws.FILTER(L:L,K:K=C3))</f>
        <v>0.55000000000000004</v>
      </c>
      <c r="G3" s="114"/>
      <c r="I3" s="81" cm="1">
        <f t="array" ref="I3">_xlfn.UNIQUE(_xlfn._xlws.FILTER(M:M,K:K=C3))</f>
        <v>15</v>
      </c>
      <c r="J3" s="91">
        <f>E3*(I3-J2)</f>
        <v>4.125</v>
      </c>
      <c r="K3" s="92" t="s">
        <v>20</v>
      </c>
      <c r="L3" s="90">
        <v>0.55000000000000004</v>
      </c>
      <c r="M3" s="90">
        <v>15</v>
      </c>
    </row>
    <row r="4" spans="1:13" x14ac:dyDescent="0.3">
      <c r="A4" s="10" t="s">
        <v>21</v>
      </c>
      <c r="B4" s="24">
        <v>45565</v>
      </c>
      <c r="C4" s="76" t="s">
        <v>26</v>
      </c>
      <c r="D4" s="108">
        <f t="shared" si="0"/>
        <v>5.9055118110236222</v>
      </c>
      <c r="E4" s="109" cm="1">
        <f t="array" ref="E4">_xlfn.UNIQUE(_xlfn._xlws.FILTER(L:L,K:K=C4))</f>
        <v>0.55000000000000004</v>
      </c>
      <c r="G4" s="114"/>
      <c r="I4" s="81" cm="1">
        <f t="array" ref="I4">_xlfn.UNIQUE(_xlfn._xlws.FILTER(M:M,K:K=C4))</f>
        <v>15</v>
      </c>
      <c r="J4" s="91">
        <f>E4*(I4-SUM(J2:J3))</f>
        <v>1.8562500000000002</v>
      </c>
      <c r="K4" s="92" t="s">
        <v>22</v>
      </c>
      <c r="L4" s="90">
        <v>0.65</v>
      </c>
      <c r="M4" s="90">
        <v>15</v>
      </c>
    </row>
    <row r="5" spans="1:13" x14ac:dyDescent="0.3">
      <c r="A5" s="10" t="s">
        <v>21</v>
      </c>
      <c r="B5" s="24">
        <v>45566</v>
      </c>
      <c r="C5" s="76" t="s">
        <v>18</v>
      </c>
      <c r="D5" s="108">
        <f t="shared" si="0"/>
        <v>1.9685039370078741</v>
      </c>
      <c r="E5" s="109" cm="1">
        <f t="array" ref="E5">_xlfn.UNIQUE(_xlfn._xlws.FILTER(L:L,K:K=C5))</f>
        <v>0.25</v>
      </c>
      <c r="G5" s="114"/>
      <c r="I5" s="81" cm="1">
        <f t="array" ref="I5">_xlfn.UNIQUE(_xlfn._xlws.FILTER(M:M,K:K=C5))</f>
        <v>5</v>
      </c>
      <c r="J5" s="91">
        <f>E5*(I5-SUM(J2:J4))</f>
        <v>-2.1203124999999998</v>
      </c>
      <c r="K5" s="92" t="s">
        <v>24</v>
      </c>
      <c r="L5" s="90">
        <v>0.85</v>
      </c>
      <c r="M5" s="90">
        <v>10</v>
      </c>
    </row>
    <row r="6" spans="1:13" x14ac:dyDescent="0.3">
      <c r="A6" s="10" t="s">
        <v>21</v>
      </c>
      <c r="B6" s="24">
        <v>45616</v>
      </c>
      <c r="C6" s="76" t="s">
        <v>23</v>
      </c>
      <c r="D6" s="108">
        <f t="shared" si="0"/>
        <v>3.9370078740157481</v>
      </c>
      <c r="E6" s="109" cm="1">
        <f t="array" ref="E6">_xlfn.UNIQUE(_xlfn._xlws.FILTER(L:L,K:K=C6))</f>
        <v>0.3</v>
      </c>
      <c r="G6" s="114"/>
      <c r="I6" s="81" cm="1">
        <f t="array" ref="I6">_xlfn.UNIQUE(_xlfn._xlws.FILTER(M:M,K:K=C6))</f>
        <v>10</v>
      </c>
      <c r="J6" s="91">
        <f>E6*(I6-SUM(J2:J5))</f>
        <v>-0.40828124999999954</v>
      </c>
      <c r="K6" s="92" t="s">
        <v>26</v>
      </c>
      <c r="L6" s="90">
        <v>0.55000000000000004</v>
      </c>
      <c r="M6" s="90">
        <v>15</v>
      </c>
    </row>
    <row r="7" spans="1:13" x14ac:dyDescent="0.3">
      <c r="A7" s="10" t="s">
        <v>25</v>
      </c>
      <c r="B7" s="24">
        <v>45731</v>
      </c>
      <c r="C7" s="76" t="s">
        <v>27</v>
      </c>
      <c r="D7" s="108">
        <f t="shared" si="0"/>
        <v>3.9370078740157481</v>
      </c>
      <c r="E7" s="109" cm="1">
        <f t="array" ref="E7">_xlfn.UNIQUE(_xlfn._xlws.FILTER(L:L,K:K=C7))</f>
        <v>0.85</v>
      </c>
      <c r="G7" s="114"/>
      <c r="I7" s="81" cm="1">
        <f t="array" ref="I7">_xlfn.UNIQUE(_xlfn._xlws.FILTER(M:M,K:K=C7))</f>
        <v>10</v>
      </c>
      <c r="J7" s="91">
        <f>E7*(I7-SUM(J2:J6))</f>
        <v>-0.80975781249999879</v>
      </c>
      <c r="K7" s="92" t="s">
        <v>28</v>
      </c>
      <c r="L7" s="90">
        <v>0.25</v>
      </c>
      <c r="M7" s="90">
        <v>2.5</v>
      </c>
    </row>
    <row r="8" spans="1:13" x14ac:dyDescent="0.3">
      <c r="A8" s="10" t="s">
        <v>19</v>
      </c>
      <c r="B8" s="24">
        <v>45732</v>
      </c>
      <c r="C8" s="76" t="s">
        <v>17</v>
      </c>
      <c r="D8" s="108">
        <f t="shared" si="0"/>
        <v>0.98425196850393704</v>
      </c>
      <c r="E8" s="109" cm="1">
        <f t="array" ref="E8">_xlfn.UNIQUE(_xlfn._xlws.FILTER(L:L,K:K=C8))</f>
        <v>0.5</v>
      </c>
      <c r="G8" s="114"/>
      <c r="I8" s="81" cm="1">
        <f t="array" ref="I8">_xlfn.UNIQUE(_xlfn._xlws.FILTER(M:M,K:K=C8))</f>
        <v>2.5</v>
      </c>
      <c r="J8" s="91">
        <f>E8*(I8-SUM(J2:J7))</f>
        <v>-3.8214492187499998</v>
      </c>
      <c r="K8" s="92" t="s">
        <v>29</v>
      </c>
      <c r="L8" s="90">
        <v>0.25</v>
      </c>
      <c r="M8" s="90">
        <v>7.5</v>
      </c>
    </row>
    <row r="9" spans="1:13" x14ac:dyDescent="0.3">
      <c r="A9" s="10" t="s">
        <v>25</v>
      </c>
      <c r="B9" s="24">
        <v>45732</v>
      </c>
      <c r="C9" s="76" t="s">
        <v>30</v>
      </c>
      <c r="D9" s="108">
        <f t="shared" si="0"/>
        <v>5.9055118110236222</v>
      </c>
      <c r="E9" s="109" cm="1">
        <f t="array" ref="E9">_xlfn.UNIQUE(_xlfn._xlws.FILTER(L:L,K:K=C9))</f>
        <v>0.3</v>
      </c>
      <c r="G9" s="114"/>
      <c r="I9" s="81" cm="1">
        <f t="array" ref="I9">_xlfn.UNIQUE(_xlfn._xlws.FILTER(M:M,K:K=C9))</f>
        <v>15</v>
      </c>
      <c r="J9" s="91">
        <f>E9*(I9-SUM(J2:J8))</f>
        <v>2.6035652343749995</v>
      </c>
      <c r="K9" s="92" t="s">
        <v>30</v>
      </c>
      <c r="L9" s="90">
        <v>0.3</v>
      </c>
      <c r="M9" s="90">
        <v>15</v>
      </c>
    </row>
    <row r="10" spans="1:13" x14ac:dyDescent="0.3">
      <c r="A10" s="10" t="s">
        <v>25</v>
      </c>
      <c r="B10" s="24">
        <v>45736</v>
      </c>
      <c r="C10" s="76" t="s">
        <v>26</v>
      </c>
      <c r="D10" s="108">
        <f t="shared" si="0"/>
        <v>5.9055118110236222</v>
      </c>
      <c r="E10" s="109" cm="1">
        <f t="array" ref="E10">_xlfn.UNIQUE(_xlfn._xlws.FILTER(L:L,K:K=C10))</f>
        <v>0.55000000000000004</v>
      </c>
      <c r="G10" s="114"/>
      <c r="I10" s="81" cm="1">
        <f t="array" ref="I10">_xlfn.UNIQUE(_xlfn._xlws.FILTER(M:M,K:K=C10))</f>
        <v>15</v>
      </c>
      <c r="J10" s="91">
        <f>E10*(I10-SUM(J2:J9))</f>
        <v>3.3412420507812506</v>
      </c>
      <c r="K10" s="92" t="s">
        <v>31</v>
      </c>
      <c r="L10" s="90">
        <v>0.5</v>
      </c>
      <c r="M10" s="90">
        <v>15</v>
      </c>
    </row>
    <row r="11" spans="1:13" x14ac:dyDescent="0.3">
      <c r="A11" s="10" t="s">
        <v>25</v>
      </c>
      <c r="B11" s="24">
        <v>45767</v>
      </c>
      <c r="C11" s="76" t="s">
        <v>23</v>
      </c>
      <c r="D11" s="108">
        <f t="shared" si="0"/>
        <v>3.9370078740157481</v>
      </c>
      <c r="E11" s="109" cm="1">
        <f t="array" ref="E11">_xlfn.UNIQUE(_xlfn._xlws.FILTER(L:L,K:K=C11))</f>
        <v>0.3</v>
      </c>
      <c r="G11" s="114"/>
      <c r="I11" s="81" cm="1">
        <f t="array" ref="I11">_xlfn.UNIQUE(_xlfn._xlws.FILTER(M:M,K:K=C11))</f>
        <v>10</v>
      </c>
      <c r="J11" s="91">
        <f>E11*(I11-SUM(J2:J10))</f>
        <v>-0.67987695117187508</v>
      </c>
      <c r="K11" s="92" t="s">
        <v>32</v>
      </c>
      <c r="L11" s="90">
        <v>0.1</v>
      </c>
      <c r="M11" s="90">
        <v>6</v>
      </c>
    </row>
    <row r="12" spans="1:13" x14ac:dyDescent="0.3">
      <c r="A12" s="10"/>
      <c r="B12" s="24"/>
      <c r="C12" s="76"/>
      <c r="D12" s="108">
        <f t="shared" si="0"/>
        <v>0</v>
      </c>
      <c r="E12" s="109" cm="1">
        <f t="array" ref="E12">_xlfn.UNIQUE(_xlfn._xlws.FILTER(L:L,K:K=C12))</f>
        <v>0</v>
      </c>
      <c r="G12" s="114"/>
      <c r="I12" s="81" cm="1">
        <f t="array" ref="I12">_xlfn.UNIQUE(_xlfn._xlws.FILTER(M:M,K:K=C12))</f>
        <v>0</v>
      </c>
      <c r="J12" s="91">
        <f>E12*(I12-SUM(J2:J11))</f>
        <v>0</v>
      </c>
      <c r="K12" s="92" t="s">
        <v>33</v>
      </c>
      <c r="L12" s="90">
        <v>0.25</v>
      </c>
      <c r="M12" s="90">
        <v>2.5</v>
      </c>
    </row>
    <row r="13" spans="1:13" x14ac:dyDescent="0.3">
      <c r="A13" s="10"/>
      <c r="B13" s="23"/>
      <c r="C13" s="76"/>
      <c r="D13" s="108">
        <f t="shared" si="0"/>
        <v>0</v>
      </c>
      <c r="E13" s="109" cm="1">
        <f t="array" ref="E13">_xlfn.UNIQUE(_xlfn._xlws.FILTER(L:L,K:K=C13))</f>
        <v>0</v>
      </c>
      <c r="G13" s="114"/>
      <c r="I13" s="81" cm="1">
        <f t="array" ref="I13">_xlfn.UNIQUE(_xlfn._xlws.FILTER(M:M,K:K=C13))</f>
        <v>0</v>
      </c>
      <c r="J13" s="91">
        <f>E13*(I13-SUM(J2:J12))</f>
        <v>0</v>
      </c>
      <c r="K13" s="92" t="s">
        <v>34</v>
      </c>
      <c r="L13" s="90">
        <v>0.35</v>
      </c>
      <c r="M13" s="90">
        <v>4</v>
      </c>
    </row>
    <row r="14" spans="1:13" x14ac:dyDescent="0.3">
      <c r="A14" s="10"/>
      <c r="B14" s="23"/>
      <c r="C14" s="76"/>
      <c r="D14" s="108">
        <f t="shared" si="0"/>
        <v>0</v>
      </c>
      <c r="E14" s="109" cm="1">
        <f t="array" ref="E14">_xlfn.UNIQUE(_xlfn._xlws.FILTER(L:L,K:K=C14))</f>
        <v>0</v>
      </c>
      <c r="G14" s="114"/>
      <c r="I14" s="81" cm="1">
        <f t="array" ref="I14">_xlfn.UNIQUE(_xlfn._xlws.FILTER(M:M,K:K=C14))</f>
        <v>0</v>
      </c>
      <c r="J14" s="91">
        <f>E14*(I14-SUM(J2:J13))</f>
        <v>0</v>
      </c>
      <c r="K14" s="92" t="s">
        <v>23</v>
      </c>
      <c r="L14" s="90">
        <v>0.3</v>
      </c>
      <c r="M14" s="90">
        <v>10</v>
      </c>
    </row>
    <row r="15" spans="1:13" x14ac:dyDescent="0.3">
      <c r="A15" s="10"/>
      <c r="B15" s="23"/>
      <c r="C15" s="76"/>
      <c r="D15" s="110">
        <f t="shared" si="0"/>
        <v>0</v>
      </c>
      <c r="E15" s="109" cm="1">
        <f t="array" ref="E15">_xlfn.UNIQUE(_xlfn._xlws.FILTER(L:L,K:K=C15))</f>
        <v>0</v>
      </c>
      <c r="G15" s="114"/>
      <c r="I15" s="81" cm="1">
        <f t="array" ref="I15">_xlfn.UNIQUE(_xlfn._xlws.FILTER(M:M,K:K=C15))</f>
        <v>0</v>
      </c>
      <c r="J15" s="91">
        <f>E15*(I15-SUM(J2:J14))</f>
        <v>0</v>
      </c>
      <c r="K15" s="92" t="s">
        <v>35</v>
      </c>
      <c r="L15" s="90">
        <v>0.25</v>
      </c>
      <c r="M15" s="90">
        <v>35</v>
      </c>
    </row>
    <row r="16" spans="1:13" x14ac:dyDescent="0.3">
      <c r="A16" s="10"/>
      <c r="B16" s="23"/>
      <c r="C16" s="76"/>
      <c r="D16" s="110">
        <f t="shared" si="0"/>
        <v>0</v>
      </c>
      <c r="E16" s="109" cm="1">
        <f t="array" ref="E16">_xlfn.UNIQUE(_xlfn._xlws.FILTER(L:L,K:K=C16))</f>
        <v>0</v>
      </c>
      <c r="G16" s="114"/>
      <c r="I16" s="81" cm="1">
        <f t="array" ref="I16">_xlfn.UNIQUE(_xlfn._xlws.FILTER(M:M,K:K=C16))</f>
        <v>0</v>
      </c>
      <c r="J16" s="91">
        <f>E16*(I16-SUM(J2:J15))</f>
        <v>0</v>
      </c>
      <c r="K16" s="92" t="s">
        <v>17</v>
      </c>
      <c r="L16" s="90">
        <v>0.5</v>
      </c>
      <c r="M16" s="90">
        <v>2.5</v>
      </c>
    </row>
    <row r="17" spans="1:13" x14ac:dyDescent="0.3">
      <c r="A17" s="10"/>
      <c r="B17" s="23"/>
      <c r="C17" s="76"/>
      <c r="D17" s="110">
        <f t="shared" si="0"/>
        <v>0</v>
      </c>
      <c r="E17" s="109" cm="1">
        <f t="array" ref="E17">_xlfn.UNIQUE(_xlfn._xlws.FILTER(L:L,K:K=C17))</f>
        <v>0</v>
      </c>
      <c r="G17" s="101"/>
      <c r="I17" s="81" cm="1">
        <f t="array" ref="I17">_xlfn.UNIQUE(_xlfn._xlws.FILTER(M:M,K:K=C17))</f>
        <v>0</v>
      </c>
      <c r="J17" s="91">
        <f>E17*(I17-SUM(J2:J16))</f>
        <v>0</v>
      </c>
      <c r="K17" s="92" t="s">
        <v>36</v>
      </c>
      <c r="L17" s="90">
        <v>0.55000000000000004</v>
      </c>
      <c r="M17" s="90">
        <v>15</v>
      </c>
    </row>
    <row r="18" spans="1:13" x14ac:dyDescent="0.3">
      <c r="A18" s="10"/>
      <c r="B18" s="23"/>
      <c r="C18" s="76"/>
      <c r="D18" s="110">
        <f t="shared" si="0"/>
        <v>0</v>
      </c>
      <c r="E18" s="109" cm="1">
        <f t="array" ref="E18">_xlfn.UNIQUE(_xlfn._xlws.FILTER(L:L,K:K=C18))</f>
        <v>0</v>
      </c>
      <c r="G18" s="102" t="s">
        <v>131</v>
      </c>
      <c r="I18" s="81" cm="1">
        <f t="array" ref="I18">_xlfn.UNIQUE(_xlfn._xlws.FILTER(M:M,K:K=C18))</f>
        <v>0</v>
      </c>
      <c r="J18" s="91">
        <f>E18*(I18-SUM(J2:J17))</f>
        <v>0</v>
      </c>
      <c r="K18" s="92" t="s">
        <v>37</v>
      </c>
      <c r="L18" s="90">
        <v>0.55000000000000004</v>
      </c>
      <c r="M18" s="90">
        <v>15</v>
      </c>
    </row>
    <row r="19" spans="1:13" x14ac:dyDescent="0.3">
      <c r="A19" s="10"/>
      <c r="B19" s="23"/>
      <c r="C19" s="76"/>
      <c r="D19" s="110">
        <f t="shared" si="0"/>
        <v>0</v>
      </c>
      <c r="E19" s="109" cm="1">
        <f t="array" ref="E19">_xlfn.UNIQUE(_xlfn._xlws.FILTER(L:L,K:K=C19))</f>
        <v>0</v>
      </c>
      <c r="G19" s="101"/>
      <c r="I19" s="81" cm="1">
        <f t="array" ref="I19">_xlfn.UNIQUE(_xlfn._xlws.FILTER(M:M,K:K=C19))</f>
        <v>0</v>
      </c>
      <c r="J19" s="91">
        <f>E19*(I19-SUM(J2:J18))</f>
        <v>0</v>
      </c>
      <c r="K19" s="92" t="s">
        <v>27</v>
      </c>
      <c r="L19" s="90">
        <v>0.85</v>
      </c>
      <c r="M19" s="90">
        <v>10</v>
      </c>
    </row>
    <row r="20" spans="1:13" x14ac:dyDescent="0.3">
      <c r="A20" s="10"/>
      <c r="B20" s="23"/>
      <c r="C20" s="76"/>
      <c r="D20" s="110">
        <f t="shared" si="0"/>
        <v>0</v>
      </c>
      <c r="E20" s="109" cm="1">
        <f t="array" ref="E20">_xlfn.UNIQUE(_xlfn._xlws.FILTER(L:L,K:K=C20))</f>
        <v>0</v>
      </c>
      <c r="G20" s="101"/>
      <c r="I20" s="81" cm="1">
        <f t="array" ref="I20">_xlfn.UNIQUE(_xlfn._xlws.FILTER(M:M,K:K=C20))</f>
        <v>0</v>
      </c>
      <c r="J20" s="91">
        <f>E20*(I20-SUM(J2:J19))</f>
        <v>0</v>
      </c>
      <c r="K20" s="92" t="s">
        <v>38</v>
      </c>
      <c r="L20" s="90">
        <v>0.55000000000000004</v>
      </c>
      <c r="M20" s="90">
        <v>10</v>
      </c>
    </row>
    <row r="21" spans="1:13" x14ac:dyDescent="0.3">
      <c r="A21" s="10"/>
      <c r="B21" s="23"/>
      <c r="C21" s="76"/>
      <c r="D21" s="110">
        <f t="shared" si="0"/>
        <v>0</v>
      </c>
      <c r="E21" s="109" cm="1">
        <f t="array" ref="E21">_xlfn.UNIQUE(_xlfn._xlws.FILTER(L:L,K:K=C21))</f>
        <v>0</v>
      </c>
      <c r="G21" s="101"/>
      <c r="I21" s="81" cm="1">
        <f t="array" ref="I21">_xlfn.UNIQUE(_xlfn._xlws.FILTER(M:M,K:K=C21))</f>
        <v>0</v>
      </c>
      <c r="J21" s="91">
        <f>E21*(I21-SUM(J2:J20))</f>
        <v>0</v>
      </c>
      <c r="K21" s="92" t="s">
        <v>39</v>
      </c>
      <c r="L21" s="90">
        <v>0.1</v>
      </c>
      <c r="M21" s="90">
        <v>6</v>
      </c>
    </row>
    <row r="22" spans="1:13" x14ac:dyDescent="0.3">
      <c r="A22" s="10"/>
      <c r="B22" s="23"/>
      <c r="C22" s="76"/>
      <c r="D22" s="110">
        <f t="shared" si="0"/>
        <v>0</v>
      </c>
      <c r="E22" s="109" cm="1">
        <f t="array" ref="E22">_xlfn.UNIQUE(_xlfn._xlws.FILTER(L:L,K:K=C22))</f>
        <v>0</v>
      </c>
      <c r="G22" s="101"/>
      <c r="I22" s="81" cm="1">
        <f t="array" ref="I22">_xlfn.UNIQUE(_xlfn._xlws.FILTER(M:M,K:K=C22))</f>
        <v>0</v>
      </c>
      <c r="J22" s="91">
        <f>E22*(I22-SUM(J2:J21))</f>
        <v>0</v>
      </c>
      <c r="K22" s="92" t="s">
        <v>40</v>
      </c>
      <c r="L22" s="90">
        <v>0.3</v>
      </c>
      <c r="M22" s="90">
        <v>10</v>
      </c>
    </row>
    <row r="23" spans="1:13" x14ac:dyDescent="0.3">
      <c r="A23" s="10"/>
      <c r="B23" s="23"/>
      <c r="C23" s="76"/>
      <c r="D23" s="110">
        <f t="shared" si="0"/>
        <v>0</v>
      </c>
      <c r="E23" s="109" cm="1">
        <f t="array" ref="E23">_xlfn.UNIQUE(_xlfn._xlws.FILTER(L:L,K:K=C23))</f>
        <v>0</v>
      </c>
      <c r="G23" s="103"/>
      <c r="I23" s="81" cm="1">
        <f t="array" ref="I23">_xlfn.UNIQUE(_xlfn._xlws.FILTER(M:M,K:K=C23))</f>
        <v>0</v>
      </c>
      <c r="J23" s="91">
        <f>E23*(I23-SUM(J2:J22))</f>
        <v>0</v>
      </c>
      <c r="K23" s="92" t="s">
        <v>41</v>
      </c>
      <c r="L23" s="90">
        <v>0.55000000000000004</v>
      </c>
      <c r="M23" s="90">
        <v>10</v>
      </c>
    </row>
    <row r="24" spans="1:13" x14ac:dyDescent="0.3">
      <c r="A24" s="10"/>
      <c r="B24" s="23"/>
      <c r="C24" s="76"/>
      <c r="D24" s="110">
        <f t="shared" si="0"/>
        <v>0</v>
      </c>
      <c r="E24" s="109" cm="1">
        <f t="array" ref="E24">_xlfn.UNIQUE(_xlfn._xlws.FILTER(L:L,K:K=C24))</f>
        <v>0</v>
      </c>
      <c r="G24" s="103"/>
      <c r="I24" s="81" cm="1">
        <f t="array" ref="I24">_xlfn.UNIQUE(_xlfn._xlws.FILTER(M:M,K:K=C24))</f>
        <v>0</v>
      </c>
      <c r="J24" s="91">
        <f>E24*(I24-SUM(J2:J23))</f>
        <v>0</v>
      </c>
      <c r="K24" s="92" t="s">
        <v>42</v>
      </c>
      <c r="L24" s="90">
        <v>0.2</v>
      </c>
      <c r="M24" s="90">
        <v>2.5</v>
      </c>
    </row>
    <row r="25" spans="1:13" x14ac:dyDescent="0.3">
      <c r="A25" s="10"/>
      <c r="B25" s="23"/>
      <c r="C25" s="76"/>
      <c r="D25" s="110">
        <f t="shared" si="0"/>
        <v>0</v>
      </c>
      <c r="E25" s="109" cm="1">
        <f t="array" ref="E25">_xlfn.UNIQUE(_xlfn._xlws.FILTER(L:L,K:K=C25))</f>
        <v>0</v>
      </c>
      <c r="G25" s="103"/>
      <c r="I25" s="81" cm="1">
        <f t="array" ref="I25">_xlfn.UNIQUE(_xlfn._xlws.FILTER(M:M,K:K=C25))</f>
        <v>0</v>
      </c>
      <c r="J25" s="91">
        <f>E25*(I25-SUM(J2:J24))</f>
        <v>0</v>
      </c>
      <c r="K25" s="92" t="s">
        <v>43</v>
      </c>
      <c r="L25" s="90">
        <v>0.1</v>
      </c>
      <c r="M25" s="90">
        <v>6</v>
      </c>
    </row>
    <row r="26" spans="1:13" x14ac:dyDescent="0.3">
      <c r="A26" s="10"/>
      <c r="B26" s="23"/>
      <c r="C26" s="76"/>
      <c r="D26" s="110">
        <f t="shared" si="0"/>
        <v>0</v>
      </c>
      <c r="E26" s="109" cm="1">
        <f t="array" ref="E26">_xlfn.UNIQUE(_xlfn._xlws.FILTER(L:L,K:K=C26))</f>
        <v>0</v>
      </c>
      <c r="G26" s="103"/>
      <c r="I26" s="81" cm="1">
        <f t="array" ref="I26">_xlfn.UNIQUE(_xlfn._xlws.FILTER(M:M,K:K=C26))</f>
        <v>0</v>
      </c>
      <c r="J26" s="91">
        <f>E26*(I26-SUM(J2:J25))</f>
        <v>0</v>
      </c>
      <c r="K26" s="92" t="s">
        <v>44</v>
      </c>
      <c r="L26" s="90">
        <v>0.7</v>
      </c>
      <c r="M26" s="90">
        <v>10</v>
      </c>
    </row>
    <row r="27" spans="1:13" x14ac:dyDescent="0.3">
      <c r="A27" s="10"/>
      <c r="B27" s="23"/>
      <c r="C27" s="76"/>
      <c r="D27" s="110">
        <f t="shared" si="0"/>
        <v>0</v>
      </c>
      <c r="E27" s="109" cm="1">
        <f t="array" ref="E27">_xlfn.UNIQUE(_xlfn._xlws.FILTER(L:L,K:K=C27))</f>
        <v>0</v>
      </c>
      <c r="G27" s="103"/>
      <c r="I27" s="81" cm="1">
        <f t="array" ref="I27">_xlfn.UNIQUE(_xlfn._xlws.FILTER(M:M,K:K=C27))</f>
        <v>0</v>
      </c>
      <c r="J27" s="91">
        <f>E27*(I27-SUM(J2:J26))</f>
        <v>0</v>
      </c>
      <c r="K27" s="92" t="s">
        <v>45</v>
      </c>
      <c r="L27" s="90">
        <v>0.75</v>
      </c>
      <c r="M27" s="90">
        <v>2.5</v>
      </c>
    </row>
    <row r="28" spans="1:13" x14ac:dyDescent="0.3">
      <c r="A28" s="10"/>
      <c r="B28" s="23"/>
      <c r="C28" s="76"/>
      <c r="D28" s="110">
        <f t="shared" si="0"/>
        <v>0</v>
      </c>
      <c r="E28" s="109" cm="1">
        <f t="array" ref="E28">_xlfn.UNIQUE(_xlfn._xlws.FILTER(L:L,K:K=C28))</f>
        <v>0</v>
      </c>
      <c r="G28" s="103"/>
      <c r="I28" s="81" cm="1">
        <f t="array" ref="I28">_xlfn.UNIQUE(_xlfn._xlws.FILTER(M:M,K:K=C28))</f>
        <v>0</v>
      </c>
      <c r="J28" s="91">
        <f>E28*(I28-SUM(J2:J27))</f>
        <v>0</v>
      </c>
      <c r="K28" s="92" t="s">
        <v>46</v>
      </c>
      <c r="L28" s="90">
        <v>0.2</v>
      </c>
      <c r="M28" s="90">
        <v>2.5</v>
      </c>
    </row>
    <row r="29" spans="1:13" x14ac:dyDescent="0.3">
      <c r="A29" s="10"/>
      <c r="B29" s="23"/>
      <c r="C29" s="76"/>
      <c r="D29" s="110">
        <f t="shared" si="0"/>
        <v>0</v>
      </c>
      <c r="E29" s="109" cm="1">
        <f t="array" ref="E29">_xlfn.UNIQUE(_xlfn._xlws.FILTER(L:L,K:K=C29))</f>
        <v>0</v>
      </c>
      <c r="G29" s="103"/>
      <c r="I29" s="81" cm="1">
        <f t="array" ref="I29">_xlfn.UNIQUE(_xlfn._xlws.FILTER(M:M,K:K=C29))</f>
        <v>0</v>
      </c>
      <c r="J29" s="91">
        <f>E29*(I29-SUM(J2:J28))</f>
        <v>0</v>
      </c>
      <c r="K29" s="92" t="s">
        <v>47</v>
      </c>
      <c r="L29" s="90">
        <v>0.5</v>
      </c>
      <c r="M29" s="90">
        <v>10</v>
      </c>
    </row>
    <row r="30" spans="1:13" x14ac:dyDescent="0.3">
      <c r="A30" s="10"/>
      <c r="B30" s="23"/>
      <c r="C30" s="76"/>
      <c r="D30" s="110">
        <f t="shared" si="0"/>
        <v>0</v>
      </c>
      <c r="E30" s="109" cm="1">
        <f t="array" ref="E30">_xlfn.UNIQUE(_xlfn._xlws.FILTER(L:L,K:K=C30))</f>
        <v>0</v>
      </c>
      <c r="G30" s="103"/>
      <c r="I30" s="81" cm="1">
        <f t="array" ref="I30">_xlfn.UNIQUE(_xlfn._xlws.FILTER(M:M,K:K=C30))</f>
        <v>0</v>
      </c>
      <c r="J30" s="91">
        <f>E30*(I30-SUM(J2:J29))</f>
        <v>0</v>
      </c>
      <c r="K30" s="92" t="s">
        <v>48</v>
      </c>
      <c r="L30" s="90">
        <v>0.5</v>
      </c>
      <c r="M30" s="90">
        <v>7.5</v>
      </c>
    </row>
    <row r="31" spans="1:13" x14ac:dyDescent="0.3">
      <c r="A31" s="10"/>
      <c r="B31" s="23"/>
      <c r="C31" s="76"/>
      <c r="D31" s="110">
        <f t="shared" si="0"/>
        <v>0</v>
      </c>
      <c r="E31" s="109" cm="1">
        <f t="array" ref="E31">_xlfn.UNIQUE(_xlfn._xlws.FILTER(L:L,K:K=C31))</f>
        <v>0</v>
      </c>
      <c r="G31" s="103"/>
      <c r="I31" s="81" cm="1">
        <f t="array" ref="I31">_xlfn.UNIQUE(_xlfn._xlws.FILTER(M:M,K:K=C31))</f>
        <v>0</v>
      </c>
      <c r="J31" s="91">
        <f>E31*(I31-SUM(J2:J30))</f>
        <v>0</v>
      </c>
      <c r="K31" s="92" t="s">
        <v>49</v>
      </c>
      <c r="L31" s="90">
        <v>0.3</v>
      </c>
      <c r="M31" s="90">
        <v>15</v>
      </c>
    </row>
    <row r="32" spans="1:13" x14ac:dyDescent="0.3">
      <c r="A32" s="10"/>
      <c r="B32" s="23"/>
      <c r="C32" s="76"/>
      <c r="D32" s="110">
        <f t="shared" si="0"/>
        <v>0</v>
      </c>
      <c r="E32" s="109" cm="1">
        <f t="array" ref="E32">_xlfn.UNIQUE(_xlfn._xlws.FILTER(L:L,K:K=C32))</f>
        <v>0</v>
      </c>
      <c r="G32" s="103"/>
      <c r="I32" s="81" cm="1">
        <f t="array" ref="I32">_xlfn.UNIQUE(_xlfn._xlws.FILTER(M:M,K:K=C32))</f>
        <v>0</v>
      </c>
      <c r="J32" s="91">
        <f>E32*(I32-SUM(J2:J31))</f>
        <v>0</v>
      </c>
      <c r="K32" s="92" t="s">
        <v>50</v>
      </c>
      <c r="L32" s="90">
        <v>0.3</v>
      </c>
      <c r="M32" s="90">
        <v>15</v>
      </c>
    </row>
    <row r="33" spans="1:13" x14ac:dyDescent="0.3">
      <c r="A33" s="10"/>
      <c r="B33" s="23"/>
      <c r="C33" s="76"/>
      <c r="D33" s="110">
        <f t="shared" si="0"/>
        <v>0</v>
      </c>
      <c r="E33" s="109" cm="1">
        <f t="array" ref="E33">_xlfn.UNIQUE(_xlfn._xlws.FILTER(L:L,K:K=C33))</f>
        <v>0</v>
      </c>
      <c r="G33" s="103"/>
      <c r="I33" s="81" cm="1">
        <f t="array" ref="I33">_xlfn.UNIQUE(_xlfn._xlws.FILTER(M:M,K:K=C33))</f>
        <v>0</v>
      </c>
      <c r="J33" s="91">
        <f>E33*(I33-SUM(J2:J32))</f>
        <v>0</v>
      </c>
      <c r="K33" s="92" t="s">
        <v>51</v>
      </c>
      <c r="L33" s="90">
        <v>0.75</v>
      </c>
      <c r="M33" s="90">
        <v>2.5</v>
      </c>
    </row>
    <row r="34" spans="1:13" x14ac:dyDescent="0.3">
      <c r="A34" s="10"/>
      <c r="B34" s="23"/>
      <c r="C34" s="76"/>
      <c r="D34" s="110">
        <f t="shared" ref="D34:D65" si="1">I34/2.54</f>
        <v>0</v>
      </c>
      <c r="E34" s="109" cm="1">
        <f t="array" ref="E34">_xlfn.UNIQUE(_xlfn._xlws.FILTER(L:L,K:K=C34))</f>
        <v>0</v>
      </c>
      <c r="G34" s="103"/>
      <c r="I34" s="81" cm="1">
        <f t="array" ref="I34">_xlfn.UNIQUE(_xlfn._xlws.FILTER(M:M,K:K=C34))</f>
        <v>0</v>
      </c>
      <c r="J34" s="91">
        <f>E34*(I34-SUM(J2:J33))</f>
        <v>0</v>
      </c>
      <c r="K34" s="92" t="s">
        <v>52</v>
      </c>
      <c r="L34" s="90">
        <v>0.5</v>
      </c>
      <c r="M34" s="90">
        <v>2.5</v>
      </c>
    </row>
    <row r="35" spans="1:13" x14ac:dyDescent="0.3">
      <c r="A35" s="10"/>
      <c r="B35" s="23"/>
      <c r="C35" s="76"/>
      <c r="D35" s="110">
        <f t="shared" si="1"/>
        <v>0</v>
      </c>
      <c r="E35" s="109" cm="1">
        <f t="array" ref="E35">_xlfn.UNIQUE(_xlfn._xlws.FILTER(L:L,K:K=C35))</f>
        <v>0</v>
      </c>
      <c r="G35" s="103"/>
      <c r="I35" s="81" cm="1">
        <f t="array" ref="I35">_xlfn.UNIQUE(_xlfn._xlws.FILTER(M:M,K:K=C35))</f>
        <v>0</v>
      </c>
      <c r="J35" s="91">
        <f>E35*(I35-SUM(J2:J34))</f>
        <v>0</v>
      </c>
      <c r="K35" s="92" t="s">
        <v>53</v>
      </c>
      <c r="L35" s="90">
        <v>0.15</v>
      </c>
      <c r="M35" s="90">
        <v>4</v>
      </c>
    </row>
    <row r="36" spans="1:13" x14ac:dyDescent="0.3">
      <c r="A36" s="10"/>
      <c r="B36" s="23"/>
      <c r="C36" s="76"/>
      <c r="D36" s="110">
        <f t="shared" si="1"/>
        <v>0</v>
      </c>
      <c r="E36" s="109" cm="1">
        <f t="array" ref="E36">_xlfn.UNIQUE(_xlfn._xlws.FILTER(L:L,K:K=C36))</f>
        <v>0</v>
      </c>
      <c r="G36" s="103"/>
      <c r="I36" s="81" cm="1">
        <f t="array" ref="I36">_xlfn.UNIQUE(_xlfn._xlws.FILTER(M:M,K:K=C36))</f>
        <v>0</v>
      </c>
      <c r="J36" s="91">
        <f>E36*(I36-SUM(J2:J35))</f>
        <v>0</v>
      </c>
      <c r="K36" s="92" t="s">
        <v>54</v>
      </c>
      <c r="L36" s="90">
        <v>0.45</v>
      </c>
      <c r="M36" s="90">
        <v>10</v>
      </c>
    </row>
    <row r="37" spans="1:13" x14ac:dyDescent="0.3">
      <c r="A37" s="10"/>
      <c r="B37" s="23"/>
      <c r="C37" s="76"/>
      <c r="D37" s="110">
        <f t="shared" si="1"/>
        <v>0</v>
      </c>
      <c r="E37" s="109" cm="1">
        <f t="array" ref="E37">_xlfn.UNIQUE(_xlfn._xlws.FILTER(L:L,K:K=C37))</f>
        <v>0</v>
      </c>
      <c r="G37" s="103"/>
      <c r="I37" s="81" cm="1">
        <f t="array" ref="I37">_xlfn.UNIQUE(_xlfn._xlws.FILTER(M:M,K:K=C37))</f>
        <v>0</v>
      </c>
      <c r="J37" s="91">
        <f>E37*(I37-SUM(J2:J36))</f>
        <v>0</v>
      </c>
      <c r="K37" s="92" t="s">
        <v>55</v>
      </c>
      <c r="L37" s="90">
        <v>0.7</v>
      </c>
      <c r="M37" s="90">
        <v>10</v>
      </c>
    </row>
    <row r="38" spans="1:13" x14ac:dyDescent="0.3">
      <c r="A38" s="10"/>
      <c r="B38" s="23"/>
      <c r="C38" s="76"/>
      <c r="D38" s="110">
        <f t="shared" si="1"/>
        <v>0</v>
      </c>
      <c r="E38" s="109" cm="1">
        <f t="array" ref="E38">_xlfn.UNIQUE(_xlfn._xlws.FILTER(L:L,K:K=C38))</f>
        <v>0</v>
      </c>
      <c r="G38" s="103"/>
      <c r="I38" s="81" cm="1">
        <f t="array" ref="I38">_xlfn.UNIQUE(_xlfn._xlws.FILTER(M:M,K:K=C38))</f>
        <v>0</v>
      </c>
      <c r="J38" s="91">
        <f>E38*(I38-SUM(J2:J37))</f>
        <v>0</v>
      </c>
      <c r="K38" s="92" t="s">
        <v>56</v>
      </c>
      <c r="L38" s="90">
        <v>0.95</v>
      </c>
      <c r="M38" s="90">
        <v>15</v>
      </c>
    </row>
    <row r="39" spans="1:13" x14ac:dyDescent="0.3">
      <c r="A39" s="10"/>
      <c r="B39" s="23"/>
      <c r="C39" s="76"/>
      <c r="D39" s="110">
        <f t="shared" si="1"/>
        <v>0</v>
      </c>
      <c r="E39" s="109" cm="1">
        <f t="array" ref="E39">_xlfn.UNIQUE(_xlfn._xlws.FILTER(L:L,K:K=C39))</f>
        <v>0</v>
      </c>
      <c r="G39" s="103"/>
      <c r="I39" s="81" cm="1">
        <f t="array" ref="I39">_xlfn.UNIQUE(_xlfn._xlws.FILTER(M:M,K:K=C39))</f>
        <v>0</v>
      </c>
      <c r="J39" s="91">
        <f>E39*(I39-SUM(J2:J38))</f>
        <v>0</v>
      </c>
      <c r="K39" s="92" t="s">
        <v>57</v>
      </c>
      <c r="L39" s="90">
        <v>0.3</v>
      </c>
      <c r="M39" s="90">
        <v>2.5</v>
      </c>
    </row>
    <row r="40" spans="1:13" x14ac:dyDescent="0.3">
      <c r="A40" s="10"/>
      <c r="B40" s="23"/>
      <c r="C40" s="76"/>
      <c r="D40" s="110">
        <f t="shared" si="1"/>
        <v>0</v>
      </c>
      <c r="E40" s="109" cm="1">
        <f t="array" ref="E40">_xlfn.UNIQUE(_xlfn._xlws.FILTER(L:L,K:K=C40))</f>
        <v>0</v>
      </c>
      <c r="I40" s="81" cm="1">
        <f t="array" ref="I40">_xlfn.UNIQUE(_xlfn._xlws.FILTER(M:M,K:K=C40))</f>
        <v>0</v>
      </c>
      <c r="J40" s="91">
        <f>E40*(I40-SUM(J2:J39))</f>
        <v>0</v>
      </c>
      <c r="K40" s="92" t="s">
        <v>58</v>
      </c>
      <c r="L40" s="90">
        <v>0.7</v>
      </c>
      <c r="M40" s="90">
        <v>10</v>
      </c>
    </row>
    <row r="41" spans="1:13" x14ac:dyDescent="0.3">
      <c r="A41" s="10"/>
      <c r="B41" s="23"/>
      <c r="C41" s="76"/>
      <c r="D41" s="110">
        <f t="shared" si="1"/>
        <v>0</v>
      </c>
      <c r="E41" s="109" cm="1">
        <f t="array" ref="E41">_xlfn.UNIQUE(_xlfn._xlws.FILTER(L:L,K:K=C41))</f>
        <v>0</v>
      </c>
      <c r="I41" s="81" cm="1">
        <f t="array" ref="I41">_xlfn.UNIQUE(_xlfn._xlws.FILTER(M:M,K:K=C41))</f>
        <v>0</v>
      </c>
      <c r="J41" s="91">
        <f>E41*(I41-SUM(J2:J40))</f>
        <v>0</v>
      </c>
      <c r="K41" s="92" t="s">
        <v>59</v>
      </c>
      <c r="L41" s="90">
        <v>0.55000000000000004</v>
      </c>
      <c r="M41" s="90">
        <v>10</v>
      </c>
    </row>
    <row r="42" spans="1:13" x14ac:dyDescent="0.3">
      <c r="A42" s="10"/>
      <c r="B42" s="23"/>
      <c r="C42" s="76"/>
      <c r="D42" s="110">
        <f t="shared" si="1"/>
        <v>0</v>
      </c>
      <c r="E42" s="109" cm="1">
        <f t="array" ref="E42">_xlfn.UNIQUE(_xlfn._xlws.FILTER(L:L,K:K=C42))</f>
        <v>0</v>
      </c>
      <c r="I42" s="81" cm="1">
        <f t="array" ref="I42">_xlfn.UNIQUE(_xlfn._xlws.FILTER(M:M,K:K=C42))</f>
        <v>0</v>
      </c>
      <c r="J42" s="91">
        <f>E42*(I42-SUM(J2:J41))</f>
        <v>0</v>
      </c>
      <c r="K42" s="92" t="s">
        <v>60</v>
      </c>
      <c r="L42" s="90">
        <v>0.6</v>
      </c>
      <c r="M42" s="90">
        <v>10</v>
      </c>
    </row>
    <row r="43" spans="1:13" x14ac:dyDescent="0.3">
      <c r="A43" s="10"/>
      <c r="B43" s="23"/>
      <c r="C43" s="76"/>
      <c r="D43" s="110">
        <f t="shared" si="1"/>
        <v>0</v>
      </c>
      <c r="E43" s="109" cm="1">
        <f t="array" ref="E43">_xlfn.UNIQUE(_xlfn._xlws.FILTER(L:L,K:K=C43))</f>
        <v>0</v>
      </c>
      <c r="I43" s="81" cm="1">
        <f t="array" ref="I43">_xlfn.UNIQUE(_xlfn._xlws.FILTER(M:M,K:K=C43))</f>
        <v>0</v>
      </c>
      <c r="J43" s="91">
        <f>E43*(I43-SUM(J2:J42))</f>
        <v>0</v>
      </c>
      <c r="K43" s="92" t="s">
        <v>61</v>
      </c>
      <c r="L43" s="90">
        <v>0.35</v>
      </c>
      <c r="M43" s="90">
        <v>4</v>
      </c>
    </row>
    <row r="44" spans="1:13" x14ac:dyDescent="0.3">
      <c r="A44" s="10"/>
      <c r="B44" s="23"/>
      <c r="C44" s="76"/>
      <c r="D44" s="110">
        <f t="shared" si="1"/>
        <v>0</v>
      </c>
      <c r="E44" s="109" cm="1">
        <f t="array" ref="E44">_xlfn.UNIQUE(_xlfn._xlws.FILTER(L:L,K:K=C44))</f>
        <v>0</v>
      </c>
      <c r="I44" s="81" cm="1">
        <f t="array" ref="I44">_xlfn.UNIQUE(_xlfn._xlws.FILTER(M:M,K:K=C44))</f>
        <v>0</v>
      </c>
      <c r="J44" s="91">
        <f>E44*(I44-SUM(J2:J43))</f>
        <v>0</v>
      </c>
      <c r="K44" s="92" t="s">
        <v>62</v>
      </c>
      <c r="L44" s="90">
        <v>0.15</v>
      </c>
      <c r="M44" s="90">
        <v>35</v>
      </c>
    </row>
    <row r="45" spans="1:13" x14ac:dyDescent="0.3">
      <c r="A45" s="10"/>
      <c r="B45" s="23"/>
      <c r="C45" s="76"/>
      <c r="D45" s="110">
        <f t="shared" si="1"/>
        <v>0</v>
      </c>
      <c r="E45" s="109" cm="1">
        <f t="array" ref="E45">_xlfn.UNIQUE(_xlfn._xlws.FILTER(L:L,K:K=C45))</f>
        <v>0</v>
      </c>
      <c r="I45" s="81" cm="1">
        <f t="array" ref="I45">_xlfn.UNIQUE(_xlfn._xlws.FILTER(M:M,K:K=C45))</f>
        <v>0</v>
      </c>
      <c r="J45" s="91">
        <f>E45*(I45-SUM(J2:J44))</f>
        <v>0</v>
      </c>
      <c r="K45" s="92" t="s">
        <v>63</v>
      </c>
      <c r="L45" s="90">
        <v>0.7</v>
      </c>
      <c r="M45" s="90">
        <v>5</v>
      </c>
    </row>
    <row r="46" spans="1:13" x14ac:dyDescent="0.3">
      <c r="A46" s="10"/>
      <c r="B46" s="23"/>
      <c r="C46" s="76"/>
      <c r="D46" s="110">
        <f t="shared" si="1"/>
        <v>0</v>
      </c>
      <c r="E46" s="109" cm="1">
        <f t="array" ref="E46">_xlfn.UNIQUE(_xlfn._xlws.FILTER(L:L,K:K=C46))</f>
        <v>0</v>
      </c>
      <c r="I46" s="81" cm="1">
        <f t="array" ref="I46">_xlfn.UNIQUE(_xlfn._xlws.FILTER(M:M,K:K=C46))</f>
        <v>0</v>
      </c>
      <c r="J46" s="91">
        <f>E46*(I46-SUM(J2:J45))</f>
        <v>0</v>
      </c>
      <c r="K46" s="92" t="s">
        <v>64</v>
      </c>
      <c r="L46" s="90">
        <v>0.4</v>
      </c>
      <c r="M46" s="90">
        <v>7.5</v>
      </c>
    </row>
    <row r="47" spans="1:13" x14ac:dyDescent="0.3">
      <c r="A47" s="10"/>
      <c r="B47" s="23"/>
      <c r="C47" s="76"/>
      <c r="D47" s="110">
        <f t="shared" si="1"/>
        <v>0</v>
      </c>
      <c r="E47" s="109" cm="1">
        <f t="array" ref="E47">_xlfn.UNIQUE(_xlfn._xlws.FILTER(L:L,K:K=C47))</f>
        <v>0</v>
      </c>
      <c r="I47" s="81" cm="1">
        <f t="array" ref="I47">_xlfn.UNIQUE(_xlfn._xlws.FILTER(M:M,K:K=C47))</f>
        <v>0</v>
      </c>
      <c r="J47" s="91">
        <f>E47*(I47-SUM(J2:J46))</f>
        <v>0</v>
      </c>
      <c r="K47" s="92" t="s">
        <v>65</v>
      </c>
      <c r="L47" s="90">
        <v>0.1</v>
      </c>
      <c r="M47" s="90">
        <v>5</v>
      </c>
    </row>
    <row r="48" spans="1:13" x14ac:dyDescent="0.3">
      <c r="A48" s="10"/>
      <c r="B48" s="23"/>
      <c r="C48" s="76"/>
      <c r="D48" s="110">
        <f t="shared" si="1"/>
        <v>0</v>
      </c>
      <c r="E48" s="109" cm="1">
        <f t="array" ref="E48">_xlfn.UNIQUE(_xlfn._xlws.FILTER(L:L,K:K=C48))</f>
        <v>0</v>
      </c>
      <c r="I48" s="81" cm="1">
        <f t="array" ref="I48">_xlfn.UNIQUE(_xlfn._xlws.FILTER(M:M,K:K=C48))</f>
        <v>0</v>
      </c>
      <c r="J48" s="91">
        <f>E48*(I48-SUM(J2:J47))</f>
        <v>0</v>
      </c>
      <c r="K48" s="92" t="s">
        <v>66</v>
      </c>
      <c r="L48" s="90">
        <v>0.25</v>
      </c>
      <c r="M48" s="90">
        <v>35</v>
      </c>
    </row>
    <row r="49" spans="1:13" x14ac:dyDescent="0.3">
      <c r="A49" s="10"/>
      <c r="B49" s="23"/>
      <c r="C49" s="76"/>
      <c r="D49" s="110">
        <f t="shared" si="1"/>
        <v>0</v>
      </c>
      <c r="E49" s="109" cm="1">
        <f t="array" ref="E49">_xlfn.UNIQUE(_xlfn._xlws.FILTER(L:L,K:K=C49))</f>
        <v>0</v>
      </c>
      <c r="I49" s="81" cm="1">
        <f t="array" ref="I49">_xlfn.UNIQUE(_xlfn._xlws.FILTER(M:M,K:K=C49))</f>
        <v>0</v>
      </c>
      <c r="J49" s="91">
        <f>E49*(I49-SUM(J2:J48))</f>
        <v>0</v>
      </c>
      <c r="K49" s="92" t="s">
        <v>67</v>
      </c>
      <c r="L49" s="90">
        <v>0.3</v>
      </c>
      <c r="M49" s="90">
        <v>2.5</v>
      </c>
    </row>
    <row r="50" spans="1:13" x14ac:dyDescent="0.3">
      <c r="A50" s="10"/>
      <c r="B50" s="23"/>
      <c r="C50" s="76"/>
      <c r="D50" s="110">
        <f t="shared" si="1"/>
        <v>0</v>
      </c>
      <c r="E50" s="109" cm="1">
        <f t="array" ref="E50">_xlfn.UNIQUE(_xlfn._xlws.FILTER(L:L,K:K=C50))</f>
        <v>0</v>
      </c>
      <c r="I50" s="81" cm="1">
        <f t="array" ref="I50">_xlfn.UNIQUE(_xlfn._xlws.FILTER(M:M,K:K=C50))</f>
        <v>0</v>
      </c>
      <c r="J50" s="91">
        <f>E50*(I50-SUM(J2:J49))</f>
        <v>0</v>
      </c>
      <c r="K50" s="92" t="s">
        <v>68</v>
      </c>
      <c r="L50" s="90">
        <v>0.25</v>
      </c>
      <c r="M50" s="90">
        <v>6</v>
      </c>
    </row>
    <row r="51" spans="1:13" x14ac:dyDescent="0.3">
      <c r="A51" s="10"/>
      <c r="B51" s="23"/>
      <c r="C51" s="76"/>
      <c r="D51" s="110">
        <f t="shared" si="1"/>
        <v>0</v>
      </c>
      <c r="E51" s="109" cm="1">
        <f t="array" ref="E51">_xlfn.UNIQUE(_xlfn._xlws.FILTER(L:L,K:K=C51))</f>
        <v>0</v>
      </c>
      <c r="I51" s="81" cm="1">
        <f t="array" ref="I51">_xlfn.UNIQUE(_xlfn._xlws.FILTER(M:M,K:K=C51))</f>
        <v>0</v>
      </c>
      <c r="J51" s="91">
        <f>E51*(I51-SUM(J2:J50))</f>
        <v>0</v>
      </c>
      <c r="K51" s="92" t="s">
        <v>69</v>
      </c>
      <c r="L51" s="90">
        <v>0.4</v>
      </c>
      <c r="M51" s="90">
        <v>6</v>
      </c>
    </row>
    <row r="52" spans="1:13" x14ac:dyDescent="0.3">
      <c r="A52" s="10"/>
      <c r="B52" s="23"/>
      <c r="C52" s="76"/>
      <c r="D52" s="110">
        <f t="shared" si="1"/>
        <v>0</v>
      </c>
      <c r="E52" s="109" cm="1">
        <f t="array" ref="E52">_xlfn.UNIQUE(_xlfn._xlws.FILTER(L:L,K:K=C52))</f>
        <v>0</v>
      </c>
      <c r="I52" s="81" cm="1">
        <f t="array" ref="I52">_xlfn.UNIQUE(_xlfn._xlws.FILTER(M:M,K:K=C52))</f>
        <v>0</v>
      </c>
      <c r="J52" s="91">
        <f>E52*(I52-SUM(J2:J51))</f>
        <v>0</v>
      </c>
      <c r="K52" s="92" t="s">
        <v>70</v>
      </c>
      <c r="L52" s="90">
        <v>0.05</v>
      </c>
      <c r="M52" s="90">
        <v>4</v>
      </c>
    </row>
    <row r="53" spans="1:13" x14ac:dyDescent="0.3">
      <c r="A53" s="10"/>
      <c r="B53" s="23"/>
      <c r="C53" s="76"/>
      <c r="D53" s="110">
        <f t="shared" si="1"/>
        <v>0</v>
      </c>
      <c r="E53" s="109" cm="1">
        <f t="array" ref="E53">_xlfn.UNIQUE(_xlfn._xlws.FILTER(L:L,K:K=C53))</f>
        <v>0</v>
      </c>
      <c r="I53" s="81" cm="1">
        <f t="array" ref="I53">_xlfn.UNIQUE(_xlfn._xlws.FILTER(M:M,K:K=C53))</f>
        <v>0</v>
      </c>
      <c r="J53" s="91">
        <f>E53*(I53-SUM(J2:J52))</f>
        <v>0</v>
      </c>
      <c r="K53" s="92" t="s">
        <v>71</v>
      </c>
      <c r="L53" s="90">
        <v>0.35</v>
      </c>
      <c r="M53" s="90">
        <v>4</v>
      </c>
    </row>
    <row r="54" spans="1:13" x14ac:dyDescent="0.3">
      <c r="A54" s="10"/>
      <c r="B54" s="23"/>
      <c r="C54" s="76"/>
      <c r="D54" s="110">
        <f t="shared" si="1"/>
        <v>0</v>
      </c>
      <c r="E54" s="109" cm="1">
        <f t="array" ref="E54">_xlfn.UNIQUE(_xlfn._xlws.FILTER(L:L,K:K=C54))</f>
        <v>0</v>
      </c>
      <c r="I54" s="81" cm="1">
        <f t="array" ref="I54">_xlfn.UNIQUE(_xlfn._xlws.FILTER(M:M,K:K=C54))</f>
        <v>0</v>
      </c>
      <c r="J54" s="91">
        <f>E54*(I54-SUM(J2:J53))</f>
        <v>0</v>
      </c>
      <c r="K54" s="92" t="s">
        <v>72</v>
      </c>
      <c r="L54" s="90">
        <v>0.5</v>
      </c>
      <c r="M54" s="90">
        <v>2.5</v>
      </c>
    </row>
    <row r="55" spans="1:13" x14ac:dyDescent="0.3">
      <c r="A55" s="10"/>
      <c r="B55" s="23"/>
      <c r="C55" s="76"/>
      <c r="D55" s="110">
        <f t="shared" si="1"/>
        <v>0</v>
      </c>
      <c r="E55" s="109" cm="1">
        <f t="array" ref="E55">_xlfn.UNIQUE(_xlfn._xlws.FILTER(L:L,K:K=C55))</f>
        <v>0</v>
      </c>
      <c r="I55" s="81" cm="1">
        <f t="array" ref="I55">_xlfn.UNIQUE(_xlfn._xlws.FILTER(M:M,K:K=C55))</f>
        <v>0</v>
      </c>
      <c r="J55" s="91">
        <f>E55*(I55-SUM(J2:J54))</f>
        <v>0</v>
      </c>
      <c r="K55" s="92" t="s">
        <v>73</v>
      </c>
      <c r="L55" s="90">
        <v>0.1</v>
      </c>
      <c r="M55" s="90">
        <v>0.5</v>
      </c>
    </row>
    <row r="56" spans="1:13" x14ac:dyDescent="0.3">
      <c r="A56" s="10"/>
      <c r="B56" s="23"/>
      <c r="C56" s="76"/>
      <c r="D56" s="110">
        <f t="shared" si="1"/>
        <v>0</v>
      </c>
      <c r="E56" s="109" cm="1">
        <f t="array" ref="E56">_xlfn.UNIQUE(_xlfn._xlws.FILTER(L:L,K:K=C56))</f>
        <v>0</v>
      </c>
      <c r="I56" s="81" cm="1">
        <f t="array" ref="I56">_xlfn.UNIQUE(_xlfn._xlws.FILTER(M:M,K:K=C56))</f>
        <v>0</v>
      </c>
      <c r="J56" s="91">
        <f>E56*(I56-SUM(J2:J55))</f>
        <v>0</v>
      </c>
      <c r="K56" s="92" t="s">
        <v>74</v>
      </c>
      <c r="L56" s="90">
        <v>0.8</v>
      </c>
      <c r="M56" s="90">
        <v>0.5</v>
      </c>
    </row>
    <row r="57" spans="1:13" x14ac:dyDescent="0.3">
      <c r="A57" s="10"/>
      <c r="B57" s="23"/>
      <c r="C57" s="76"/>
      <c r="D57" s="110">
        <f t="shared" si="1"/>
        <v>0</v>
      </c>
      <c r="E57" s="109" cm="1">
        <f t="array" ref="E57">_xlfn.UNIQUE(_xlfn._xlws.FILTER(L:L,K:K=C57))</f>
        <v>0</v>
      </c>
      <c r="I57" s="81" cm="1">
        <f t="array" ref="I57">_xlfn.UNIQUE(_xlfn._xlws.FILTER(M:M,K:K=C57))</f>
        <v>0</v>
      </c>
      <c r="J57" s="91">
        <f>E57*(I57-SUM(J2:J56))</f>
        <v>0</v>
      </c>
      <c r="K57" s="92" t="s">
        <v>75</v>
      </c>
      <c r="L57" s="90">
        <v>0.8</v>
      </c>
      <c r="M57" s="90">
        <v>0.5</v>
      </c>
    </row>
    <row r="58" spans="1:13" x14ac:dyDescent="0.3">
      <c r="A58" s="10"/>
      <c r="B58" s="23"/>
      <c r="C58" s="76"/>
      <c r="D58" s="110">
        <f t="shared" si="1"/>
        <v>0</v>
      </c>
      <c r="E58" s="109" cm="1">
        <f t="array" ref="E58">_xlfn.UNIQUE(_xlfn._xlws.FILTER(L:L,K:K=C58))</f>
        <v>0</v>
      </c>
      <c r="I58" s="81" cm="1">
        <f t="array" ref="I58">_xlfn.UNIQUE(_xlfn._xlws.FILTER(M:M,K:K=C58))</f>
        <v>0</v>
      </c>
      <c r="J58" s="91">
        <f>E58*(I58-SUM(J2:J57))</f>
        <v>0</v>
      </c>
      <c r="K58" s="92" t="s">
        <v>76</v>
      </c>
      <c r="L58" s="90">
        <v>0.8</v>
      </c>
      <c r="M58" s="90">
        <v>10</v>
      </c>
    </row>
    <row r="59" spans="1:13" x14ac:dyDescent="0.3">
      <c r="A59" s="10"/>
      <c r="B59" s="23"/>
      <c r="C59" s="76"/>
      <c r="D59" s="110">
        <f t="shared" si="1"/>
        <v>0</v>
      </c>
      <c r="E59" s="109" cm="1">
        <f t="array" ref="E59">_xlfn.UNIQUE(_xlfn._xlws.FILTER(L:L,K:K=C59))</f>
        <v>0</v>
      </c>
      <c r="I59" s="81" cm="1">
        <f t="array" ref="I59">_xlfn.UNIQUE(_xlfn._xlws.FILTER(M:M,K:K=C59))</f>
        <v>0</v>
      </c>
      <c r="J59" s="91">
        <f>E59*(I59-SUM(J2:J58))</f>
        <v>0</v>
      </c>
      <c r="K59" s="92" t="s">
        <v>77</v>
      </c>
      <c r="L59" s="90">
        <v>0.5</v>
      </c>
      <c r="M59" s="90">
        <v>2.5</v>
      </c>
    </row>
    <row r="60" spans="1:13" x14ac:dyDescent="0.3">
      <c r="A60" s="10"/>
      <c r="B60" s="23"/>
      <c r="C60" s="76"/>
      <c r="D60" s="110">
        <f t="shared" si="1"/>
        <v>0</v>
      </c>
      <c r="E60" s="109" cm="1">
        <f t="array" ref="E60">_xlfn.UNIQUE(_xlfn._xlws.FILTER(L:L,K:K=C60))</f>
        <v>0</v>
      </c>
      <c r="I60" s="81" cm="1">
        <f t="array" ref="I60">_xlfn.UNIQUE(_xlfn._xlws.FILTER(M:M,K:K=C60))</f>
        <v>0</v>
      </c>
      <c r="J60" s="91">
        <f>E60*(I60-SUM(J2:J59))</f>
        <v>0</v>
      </c>
      <c r="K60" s="92" t="s">
        <v>78</v>
      </c>
      <c r="L60" s="90">
        <v>0.25</v>
      </c>
      <c r="M60" s="90">
        <v>2.5</v>
      </c>
    </row>
    <row r="61" spans="1:13" x14ac:dyDescent="0.3">
      <c r="A61" s="10"/>
      <c r="B61" s="23"/>
      <c r="C61" s="76"/>
      <c r="D61" s="110">
        <f t="shared" si="1"/>
        <v>0</v>
      </c>
      <c r="E61" s="109" cm="1">
        <f t="array" ref="E61">_xlfn.UNIQUE(_xlfn._xlws.FILTER(L:L,K:K=C61))</f>
        <v>0</v>
      </c>
      <c r="I61" s="81" cm="1">
        <f t="array" ref="I61">_xlfn.UNIQUE(_xlfn._xlws.FILTER(M:M,K:K=C61))</f>
        <v>0</v>
      </c>
      <c r="J61" s="91">
        <f>E61*(I61-SUM(J2:J60))</f>
        <v>0</v>
      </c>
      <c r="K61" s="92" t="s">
        <v>79</v>
      </c>
      <c r="L61" s="90">
        <v>0.7</v>
      </c>
      <c r="M61" s="90">
        <v>10</v>
      </c>
    </row>
    <row r="62" spans="1:13" x14ac:dyDescent="0.3">
      <c r="A62" s="10"/>
      <c r="B62" s="23"/>
      <c r="C62" s="76"/>
      <c r="D62" s="110">
        <f t="shared" si="1"/>
        <v>0</v>
      </c>
      <c r="E62" s="109" cm="1">
        <f t="array" ref="E62">_xlfn.UNIQUE(_xlfn._xlws.FILTER(L:L,K:K=C62))</f>
        <v>0</v>
      </c>
      <c r="I62" s="81" cm="1">
        <f t="array" ref="I62">_xlfn.UNIQUE(_xlfn._xlws.FILTER(M:M,K:K=C62))</f>
        <v>0</v>
      </c>
      <c r="J62" s="91">
        <f>E62*(I62-SUM(J2:J61))</f>
        <v>0</v>
      </c>
      <c r="K62" s="92" t="s">
        <v>80</v>
      </c>
      <c r="L62" s="90">
        <v>0.35</v>
      </c>
      <c r="M62" s="90">
        <v>0.5</v>
      </c>
    </row>
    <row r="63" spans="1:13" x14ac:dyDescent="0.3">
      <c r="A63" s="10"/>
      <c r="B63" s="23"/>
      <c r="C63" s="76"/>
      <c r="D63" s="110">
        <f t="shared" si="1"/>
        <v>0</v>
      </c>
      <c r="E63" s="109" cm="1">
        <f t="array" ref="E63">_xlfn.UNIQUE(_xlfn._xlws.FILTER(L:L,K:K=C63))</f>
        <v>0</v>
      </c>
      <c r="I63" s="81" cm="1">
        <f t="array" ref="I63">_xlfn.UNIQUE(_xlfn._xlws.FILTER(M:M,K:K=C63))</f>
        <v>0</v>
      </c>
      <c r="J63" s="91">
        <f>E63*(I63-SUM(J2:J62))</f>
        <v>0</v>
      </c>
      <c r="K63" s="92" t="s">
        <v>81</v>
      </c>
      <c r="L63" s="90">
        <v>0.7</v>
      </c>
      <c r="M63" s="90">
        <v>10</v>
      </c>
    </row>
    <row r="64" spans="1:13" x14ac:dyDescent="0.3">
      <c r="A64" s="10"/>
      <c r="B64" s="23"/>
      <c r="C64" s="76"/>
      <c r="D64" s="110">
        <f t="shared" si="1"/>
        <v>0</v>
      </c>
      <c r="E64" s="109" cm="1">
        <f t="array" ref="E64">_xlfn.UNIQUE(_xlfn._xlws.FILTER(L:L,K:K=C64))</f>
        <v>0</v>
      </c>
      <c r="I64" s="81" cm="1">
        <f t="array" ref="I64">_xlfn.UNIQUE(_xlfn._xlws.FILTER(M:M,K:K=C64))</f>
        <v>0</v>
      </c>
      <c r="J64" s="91">
        <f>E64*(I64-SUM(J2:J63))</f>
        <v>0</v>
      </c>
      <c r="K64" s="93" t="s">
        <v>82</v>
      </c>
      <c r="L64" s="94">
        <v>0.7</v>
      </c>
      <c r="M64" s="94">
        <v>10</v>
      </c>
    </row>
    <row r="65" spans="1:13" x14ac:dyDescent="0.3">
      <c r="A65" s="10"/>
      <c r="B65" s="23"/>
      <c r="C65" s="76"/>
      <c r="D65" s="110">
        <f t="shared" si="1"/>
        <v>0</v>
      </c>
      <c r="E65" s="109" cm="1">
        <f t="array" ref="E65">_xlfn.UNIQUE(_xlfn._xlws.FILTER(L:L,K:K=C65))</f>
        <v>0</v>
      </c>
      <c r="I65" s="81" cm="1">
        <f t="array" ref="I65">_xlfn.UNIQUE(_xlfn._xlws.FILTER(M:M,K:K=C65))</f>
        <v>0</v>
      </c>
      <c r="J65" s="91">
        <f>E65*(I65-SUM(J2:J64))</f>
        <v>0</v>
      </c>
      <c r="K65" s="93" t="s">
        <v>83</v>
      </c>
      <c r="L65" s="94">
        <v>0.45</v>
      </c>
      <c r="M65" s="94">
        <v>10</v>
      </c>
    </row>
    <row r="66" spans="1:13" x14ac:dyDescent="0.3">
      <c r="A66" s="10"/>
      <c r="B66" s="23"/>
      <c r="C66" s="76"/>
      <c r="D66" s="110">
        <f t="shared" ref="D66:D75" si="2">I66/2.54</f>
        <v>0</v>
      </c>
      <c r="E66" s="109" cm="1">
        <f t="array" ref="E66">_xlfn.UNIQUE(_xlfn._xlws.FILTER(L:L,K:K=C66))</f>
        <v>0</v>
      </c>
      <c r="I66" s="81" cm="1">
        <f t="array" ref="I66">_xlfn.UNIQUE(_xlfn._xlws.FILTER(M:M,K:K=C66))</f>
        <v>0</v>
      </c>
      <c r="J66" s="91">
        <f>E66*(I66-SUM(J2:J65))</f>
        <v>0</v>
      </c>
      <c r="K66" s="93" t="s">
        <v>84</v>
      </c>
      <c r="L66" s="94">
        <v>0.55000000000000004</v>
      </c>
      <c r="M66" s="94">
        <v>7.5</v>
      </c>
    </row>
    <row r="67" spans="1:13" x14ac:dyDescent="0.3">
      <c r="A67" s="10"/>
      <c r="B67" s="23"/>
      <c r="C67" s="76"/>
      <c r="D67" s="110">
        <f t="shared" si="2"/>
        <v>0</v>
      </c>
      <c r="E67" s="109" cm="1">
        <f t="array" ref="E67">_xlfn.UNIQUE(_xlfn._xlws.FILTER(L:L,K:K=C67))</f>
        <v>0</v>
      </c>
      <c r="I67" s="81" cm="1">
        <f t="array" ref="I67">_xlfn.UNIQUE(_xlfn._xlws.FILTER(M:M,K:K=C67))</f>
        <v>0</v>
      </c>
      <c r="J67" s="91">
        <f>E67*(I67-SUM(J2:J66))</f>
        <v>0</v>
      </c>
      <c r="K67" s="93" t="s">
        <v>85</v>
      </c>
      <c r="L67" s="94">
        <v>0.25</v>
      </c>
      <c r="M67" s="94">
        <v>2.5</v>
      </c>
    </row>
    <row r="68" spans="1:13" x14ac:dyDescent="0.3">
      <c r="A68" s="10"/>
      <c r="B68" s="23"/>
      <c r="C68" s="76"/>
      <c r="D68" s="110">
        <f t="shared" si="2"/>
        <v>0</v>
      </c>
      <c r="E68" s="109" cm="1">
        <f t="array" ref="E68">_xlfn.UNIQUE(_xlfn._xlws.FILTER(L:L,K:K=C68))</f>
        <v>0</v>
      </c>
      <c r="I68" s="81" cm="1">
        <f t="array" ref="I68">_xlfn.UNIQUE(_xlfn._xlws.FILTER(M:M,K:K=C68))</f>
        <v>0</v>
      </c>
      <c r="J68" s="91">
        <f>E68*(I68-SUM(J2:J67))</f>
        <v>0</v>
      </c>
      <c r="K68" s="93" t="s">
        <v>86</v>
      </c>
      <c r="L68" s="94">
        <v>0.35</v>
      </c>
      <c r="M68" s="94">
        <v>2.5</v>
      </c>
    </row>
    <row r="69" spans="1:13" x14ac:dyDescent="0.3">
      <c r="A69" s="10"/>
      <c r="B69" s="23"/>
      <c r="C69" s="76"/>
      <c r="D69" s="110">
        <f t="shared" si="2"/>
        <v>0</v>
      </c>
      <c r="E69" s="109" cm="1">
        <f t="array" ref="E69">_xlfn.UNIQUE(_xlfn._xlws.FILTER(L:L,K:K=C69))</f>
        <v>0</v>
      </c>
      <c r="I69" s="81" cm="1">
        <f t="array" ref="I69">_xlfn.UNIQUE(_xlfn._xlws.FILTER(M:M,K:K=C69))</f>
        <v>0</v>
      </c>
      <c r="J69" s="91">
        <f>E69*(I69-SUM(J2:J68))</f>
        <v>0</v>
      </c>
      <c r="K69" s="93" t="s">
        <v>87</v>
      </c>
      <c r="L69" s="94">
        <v>0.15</v>
      </c>
      <c r="M69" s="94">
        <v>7.5</v>
      </c>
    </row>
    <row r="70" spans="1:13" x14ac:dyDescent="0.3">
      <c r="A70" s="10"/>
      <c r="B70" s="23"/>
      <c r="C70" s="76"/>
      <c r="D70" s="110">
        <f t="shared" si="2"/>
        <v>0</v>
      </c>
      <c r="E70" s="109" cm="1">
        <f t="array" ref="E70">_xlfn.UNIQUE(_xlfn._xlws.FILTER(L:L,K:K=C70))</f>
        <v>0</v>
      </c>
      <c r="I70" s="81" cm="1">
        <f t="array" ref="I70">_xlfn.UNIQUE(_xlfn._xlws.FILTER(M:M,K:K=C70))</f>
        <v>0</v>
      </c>
      <c r="J70" s="91">
        <f>E70*(I70-SUM(J2:J69))</f>
        <v>0</v>
      </c>
      <c r="K70" s="93" t="s">
        <v>88</v>
      </c>
      <c r="L70" s="94">
        <v>0.45</v>
      </c>
      <c r="M70" s="94">
        <v>35</v>
      </c>
    </row>
    <row r="71" spans="1:13" x14ac:dyDescent="0.3">
      <c r="A71" s="10"/>
      <c r="B71" s="23"/>
      <c r="C71" s="76"/>
      <c r="D71" s="110">
        <f t="shared" si="2"/>
        <v>0</v>
      </c>
      <c r="E71" s="109" cm="1">
        <f t="array" ref="E71">_xlfn.UNIQUE(_xlfn._xlws.FILTER(L:L,K:K=C71))</f>
        <v>0</v>
      </c>
      <c r="I71" s="81" cm="1">
        <f t="array" ref="I71">_xlfn.UNIQUE(_xlfn._xlws.FILTER(M:M,K:K=C71))</f>
        <v>0</v>
      </c>
      <c r="J71" s="91">
        <f>E71*(I71-SUM(J2:J70))</f>
        <v>0</v>
      </c>
      <c r="K71" s="93" t="s">
        <v>89</v>
      </c>
      <c r="L71" s="94">
        <v>0.7</v>
      </c>
      <c r="M71" s="94">
        <v>35</v>
      </c>
    </row>
    <row r="72" spans="1:13" x14ac:dyDescent="0.3">
      <c r="A72" s="10"/>
      <c r="B72" s="23"/>
      <c r="C72" s="76"/>
      <c r="D72" s="110">
        <f t="shared" si="2"/>
        <v>0</v>
      </c>
      <c r="E72" s="109" cm="1">
        <f t="array" ref="E72">_xlfn.UNIQUE(_xlfn._xlws.FILTER(L:L,K:K=C72))</f>
        <v>0</v>
      </c>
      <c r="I72" s="81" cm="1">
        <f t="array" ref="I72">_xlfn.UNIQUE(_xlfn._xlws.FILTER(M:M,K:K=C72))</f>
        <v>0</v>
      </c>
      <c r="J72" s="91">
        <f>E72*(I72-SUM(J2:J71))</f>
        <v>0</v>
      </c>
      <c r="K72" s="93" t="s">
        <v>90</v>
      </c>
      <c r="L72" s="94">
        <v>0.55000000000000004</v>
      </c>
      <c r="M72" s="94">
        <v>7.5</v>
      </c>
    </row>
    <row r="73" spans="1:13" x14ac:dyDescent="0.3">
      <c r="A73" s="10"/>
      <c r="B73" s="23"/>
      <c r="C73" s="76"/>
      <c r="D73" s="110">
        <f t="shared" si="2"/>
        <v>0</v>
      </c>
      <c r="E73" s="109" cm="1">
        <f t="array" ref="E73">_xlfn.UNIQUE(_xlfn._xlws.FILTER(L:L,K:K=C73))</f>
        <v>0</v>
      </c>
      <c r="I73" s="81" cm="1">
        <f t="array" ref="I73">_xlfn.UNIQUE(_xlfn._xlws.FILTER(M:M,K:K=C73))</f>
        <v>0</v>
      </c>
      <c r="J73" s="91">
        <f>E73*(I73-SUM(J2:J72))</f>
        <v>0</v>
      </c>
      <c r="K73" s="93" t="s">
        <v>91</v>
      </c>
      <c r="L73" s="94">
        <v>0.6</v>
      </c>
      <c r="M73" s="94">
        <v>7.5</v>
      </c>
    </row>
    <row r="74" spans="1:13" x14ac:dyDescent="0.3">
      <c r="A74" s="10"/>
      <c r="B74" s="23"/>
      <c r="C74" s="76"/>
      <c r="D74" s="110">
        <f t="shared" si="2"/>
        <v>0</v>
      </c>
      <c r="E74" s="109" cm="1">
        <f t="array" ref="E74">_xlfn.UNIQUE(_xlfn._xlws.FILTER(L:L,K:K=C74))</f>
        <v>0</v>
      </c>
      <c r="I74" s="81" cm="1">
        <f t="array" ref="I74">_xlfn.UNIQUE(_xlfn._xlws.FILTER(M:M,K:K=C74))</f>
        <v>0</v>
      </c>
      <c r="J74" s="91">
        <f>E74*(I74-SUM(J2:J73))</f>
        <v>0</v>
      </c>
      <c r="K74" s="93" t="s">
        <v>92</v>
      </c>
      <c r="L74" s="94">
        <v>0.4</v>
      </c>
      <c r="M74" s="94">
        <v>10</v>
      </c>
    </row>
    <row r="75" spans="1:13" ht="15" thickBot="1" x14ac:dyDescent="0.35">
      <c r="A75" s="11"/>
      <c r="B75" s="28"/>
      <c r="C75" s="77"/>
      <c r="D75" s="111">
        <f t="shared" si="2"/>
        <v>0</v>
      </c>
      <c r="E75" s="112" cm="1">
        <f t="array" ref="E75">_xlfn.UNIQUE(_xlfn._xlws.FILTER(L:L,K:K=C75))</f>
        <v>0</v>
      </c>
      <c r="I75" s="82" cm="1">
        <f t="array" ref="I75">_xlfn.UNIQUE(_xlfn._xlws.FILTER(M:M,K:K=C75))</f>
        <v>0</v>
      </c>
      <c r="J75" s="95">
        <f>E75*(I75-SUM(J2:J74))</f>
        <v>0</v>
      </c>
      <c r="K75" s="93" t="s">
        <v>93</v>
      </c>
      <c r="L75" s="94">
        <v>0.25</v>
      </c>
      <c r="M75" s="94">
        <v>35</v>
      </c>
    </row>
  </sheetData>
  <sheetProtection sort="0" autoFilter="0"/>
  <protectedRanges>
    <protectedRange sqref="A1:F1048576" name="Sorting Range"/>
  </protectedRanges>
  <autoFilter ref="A1:E1" xr:uid="{01C3885C-C7A4-4D35-A84E-ADE344E1CE1F}"/>
  <sortState xmlns:xlrd2="http://schemas.microsoft.com/office/spreadsheetml/2017/richdata2" ref="A2:C11">
    <sortCondition ref="B2:B11"/>
  </sortState>
  <mergeCells count="1">
    <mergeCell ref="G2:G16"/>
  </mergeCells>
  <dataValidations count="1">
    <dataValidation type="list" allowBlank="1" showInputMessage="1" showErrorMessage="1" sqref="K2:K75 C12:C75 B2:C11" xr:uid="{64C4BB3F-1A2F-4014-ADBE-E7323F0D35A4}">
      <formula1>$K$2:$K$75</formula1>
    </dataValidation>
  </dataValidations>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A73B4-6602-4C3D-8574-330AE7DF5FB7}">
  <dimension ref="A1:L75"/>
  <sheetViews>
    <sheetView zoomScaleNormal="100" workbookViewId="0">
      <selection activeCell="C3" sqref="C3"/>
    </sheetView>
  </sheetViews>
  <sheetFormatPr defaultRowHeight="14.4" x14ac:dyDescent="0.3"/>
  <cols>
    <col min="1" max="1" width="24.21875" customWidth="1"/>
    <col min="2" max="2" width="10.77734375" customWidth="1"/>
    <col min="3" max="3" width="39.77734375" customWidth="1"/>
    <col min="4" max="4" width="10.5546875" style="44" customWidth="1"/>
    <col min="5" max="5" width="11.21875" style="67" customWidth="1"/>
    <col min="6" max="6" width="12.21875" style="44" hidden="1" customWidth="1"/>
    <col min="7" max="7" width="16.77734375" style="8" customWidth="1"/>
    <col min="8" max="8" width="15.21875" style="8" customWidth="1"/>
    <col min="9" max="9" width="15.77734375" customWidth="1"/>
    <col min="10" max="10" width="24" hidden="1" customWidth="1"/>
    <col min="11" max="11" width="13.77734375" hidden="1" customWidth="1"/>
    <col min="12" max="12" width="11.5546875" hidden="1" customWidth="1"/>
    <col min="13" max="13" width="13.77734375" customWidth="1"/>
    <col min="14" max="14" width="14.44140625" customWidth="1"/>
  </cols>
  <sheetData>
    <row r="1" spans="1:12" ht="57" customHeight="1" thickBot="1" x14ac:dyDescent="0.35">
      <c r="A1" s="21" t="s">
        <v>6</v>
      </c>
      <c r="B1" s="21" t="s">
        <v>7</v>
      </c>
      <c r="C1" s="7" t="s">
        <v>128</v>
      </c>
      <c r="D1" s="12" t="s">
        <v>8</v>
      </c>
      <c r="E1" s="74" t="s">
        <v>127</v>
      </c>
      <c r="F1" s="13" t="s">
        <v>9</v>
      </c>
      <c r="G1" s="16" t="s">
        <v>10</v>
      </c>
      <c r="H1" s="19" t="s">
        <v>11</v>
      </c>
      <c r="I1" s="20" t="s">
        <v>12</v>
      </c>
      <c r="J1" s="17" t="s">
        <v>13</v>
      </c>
      <c r="K1" s="5" t="s">
        <v>14</v>
      </c>
      <c r="L1" s="6" t="s">
        <v>15</v>
      </c>
    </row>
    <row r="2" spans="1:12" ht="15" thickBot="1" x14ac:dyDescent="0.35">
      <c r="A2" s="9" t="s">
        <v>16</v>
      </c>
      <c r="B2" s="25">
        <v>45530</v>
      </c>
      <c r="C2" s="26" t="s">
        <v>17</v>
      </c>
      <c r="D2" s="70" cm="1">
        <f t="array" ref="D2">_xlfn.UNIQUE(_xlfn._xlws.FILTER(K:K,J:J=C2))</f>
        <v>0.5</v>
      </c>
      <c r="E2" s="68">
        <f t="shared" ref="E2:E33" si="0">F2/2.54</f>
        <v>0.98425196850393704</v>
      </c>
      <c r="F2" s="64" cm="1">
        <f t="array" ref="F2">_xlfn.UNIQUE(_xlfn._xlws.FILTER(L:L,J:J=C2))</f>
        <v>2.5</v>
      </c>
      <c r="G2" s="22">
        <f>D2*F2</f>
        <v>1.25</v>
      </c>
      <c r="H2" s="31">
        <f>SUM(G2:G75)/30</f>
        <v>0.48167722519531248</v>
      </c>
      <c r="I2" s="30" t="str" cm="1">
        <f t="array" ref="I2">_xlfn.IFS(H2&lt;=0.075,"No-Till", H2&lt;=0.253, "Reduced Till", H2&gt;0.253, "Intensive Till")</f>
        <v>Intensive Till</v>
      </c>
      <c r="J2" s="18" t="s">
        <v>18</v>
      </c>
      <c r="K2" s="2">
        <v>0.25</v>
      </c>
      <c r="L2" s="2">
        <v>5</v>
      </c>
    </row>
    <row r="3" spans="1:12" x14ac:dyDescent="0.3">
      <c r="A3" s="10" t="s">
        <v>19</v>
      </c>
      <c r="B3" s="24">
        <v>45732</v>
      </c>
      <c r="C3" s="27" t="s">
        <v>17</v>
      </c>
      <c r="D3" s="71" cm="1">
        <f t="array" ref="D3">_xlfn.UNIQUE(_xlfn._xlws.FILTER(K:K,J:J=C3))</f>
        <v>0.5</v>
      </c>
      <c r="E3" s="69">
        <f t="shared" si="0"/>
        <v>0.98425196850393704</v>
      </c>
      <c r="F3" s="65" cm="1">
        <f t="array" ref="F3">_xlfn.UNIQUE(_xlfn._xlws.FILTER(L:L,J:J=C3))</f>
        <v>2.5</v>
      </c>
      <c r="G3" s="14">
        <f>D3*(F3-G2)</f>
        <v>0.625</v>
      </c>
      <c r="J3" s="1" t="s">
        <v>20</v>
      </c>
      <c r="K3" s="2">
        <v>0.55000000000000004</v>
      </c>
      <c r="L3" s="2">
        <v>15</v>
      </c>
    </row>
    <row r="4" spans="1:12" x14ac:dyDescent="0.3">
      <c r="A4" s="10" t="s">
        <v>21</v>
      </c>
      <c r="B4" s="24">
        <v>45566</v>
      </c>
      <c r="C4" s="27" t="s">
        <v>18</v>
      </c>
      <c r="D4" s="71" cm="1">
        <f t="array" ref="D4">_xlfn.UNIQUE(_xlfn._xlws.FILTER(K:K,J:J=C4))</f>
        <v>0.25</v>
      </c>
      <c r="E4" s="69">
        <f t="shared" si="0"/>
        <v>1.9685039370078741</v>
      </c>
      <c r="F4" s="65" cm="1">
        <f t="array" ref="F4">_xlfn.UNIQUE(_xlfn._xlws.FILTER(L:L,J:J=C4))</f>
        <v>5</v>
      </c>
      <c r="G4" s="14">
        <f>D4*(F4-SUM(G2:G3))</f>
        <v>0.78125</v>
      </c>
      <c r="J4" s="1" t="s">
        <v>22</v>
      </c>
      <c r="K4" s="2">
        <v>0.65</v>
      </c>
      <c r="L4" s="2">
        <v>15</v>
      </c>
    </row>
    <row r="5" spans="1:12" x14ac:dyDescent="0.3">
      <c r="A5" s="10" t="s">
        <v>21</v>
      </c>
      <c r="B5" s="24">
        <v>45616</v>
      </c>
      <c r="C5" s="27" t="s">
        <v>23</v>
      </c>
      <c r="D5" s="71" cm="1">
        <f t="array" ref="D5">_xlfn.UNIQUE(_xlfn._xlws.FILTER(K:K,J:J=C5))</f>
        <v>0.3</v>
      </c>
      <c r="E5" s="69">
        <f t="shared" si="0"/>
        <v>3.9370078740157481</v>
      </c>
      <c r="F5" s="65" cm="1">
        <f t="array" ref="F5">_xlfn.UNIQUE(_xlfn._xlws.FILTER(L:L,J:J=C5))</f>
        <v>10</v>
      </c>
      <c r="G5" s="14">
        <f>D5*(F5-SUM(G2:G4))</f>
        <v>2.203125</v>
      </c>
      <c r="J5" s="1" t="s">
        <v>24</v>
      </c>
      <c r="K5" s="2">
        <v>0.85</v>
      </c>
      <c r="L5" s="2">
        <v>10</v>
      </c>
    </row>
    <row r="6" spans="1:12" x14ac:dyDescent="0.3">
      <c r="A6" s="10" t="s">
        <v>25</v>
      </c>
      <c r="B6" s="24">
        <v>45767</v>
      </c>
      <c r="C6" s="27" t="s">
        <v>23</v>
      </c>
      <c r="D6" s="71" cm="1">
        <f t="array" ref="D6">_xlfn.UNIQUE(_xlfn._xlws.FILTER(K:K,J:J=C6))</f>
        <v>0.3</v>
      </c>
      <c r="E6" s="69">
        <f t="shared" si="0"/>
        <v>3.9370078740157481</v>
      </c>
      <c r="F6" s="65" cm="1">
        <f t="array" ref="F6">_xlfn.UNIQUE(_xlfn._xlws.FILTER(L:L,J:J=C6))</f>
        <v>10</v>
      </c>
      <c r="G6" s="14">
        <f>D6*(F6-SUM(G2:G5))</f>
        <v>1.5421875</v>
      </c>
      <c r="J6" s="1" t="s">
        <v>26</v>
      </c>
      <c r="K6" s="2">
        <v>0.55000000000000004</v>
      </c>
      <c r="L6" s="2">
        <v>15</v>
      </c>
    </row>
    <row r="7" spans="1:12" x14ac:dyDescent="0.3">
      <c r="A7" s="10" t="s">
        <v>25</v>
      </c>
      <c r="B7" s="24">
        <v>45731</v>
      </c>
      <c r="C7" s="27" t="s">
        <v>27</v>
      </c>
      <c r="D7" s="71" cm="1">
        <f t="array" ref="D7">_xlfn.UNIQUE(_xlfn._xlws.FILTER(K:K,J:J=C7))</f>
        <v>0.85</v>
      </c>
      <c r="E7" s="69">
        <f t="shared" si="0"/>
        <v>3.9370078740157481</v>
      </c>
      <c r="F7" s="65" cm="1">
        <f t="array" ref="F7">_xlfn.UNIQUE(_xlfn._xlws.FILTER(L:L,J:J=C7))</f>
        <v>10</v>
      </c>
      <c r="G7" s="14">
        <f>D7*(F7-SUM(G2:G6))</f>
        <v>3.0586718749999999</v>
      </c>
      <c r="J7" s="1" t="s">
        <v>28</v>
      </c>
      <c r="K7" s="2">
        <v>0.25</v>
      </c>
      <c r="L7" s="2">
        <v>2.5</v>
      </c>
    </row>
    <row r="8" spans="1:12" x14ac:dyDescent="0.3">
      <c r="A8" s="10" t="s">
        <v>21</v>
      </c>
      <c r="B8" s="24">
        <v>45565</v>
      </c>
      <c r="C8" s="27" t="s">
        <v>26</v>
      </c>
      <c r="D8" s="71" cm="1">
        <f t="array" ref="D8">_xlfn.UNIQUE(_xlfn._xlws.FILTER(K:K,J:J=C8))</f>
        <v>0.55000000000000004</v>
      </c>
      <c r="E8" s="69">
        <f t="shared" si="0"/>
        <v>5.9055118110236222</v>
      </c>
      <c r="F8" s="65" cm="1">
        <f t="array" ref="F8">_xlfn.UNIQUE(_xlfn._xlws.FILTER(L:L,J:J=C8))</f>
        <v>15</v>
      </c>
      <c r="G8" s="14">
        <f>D8*(F8-SUM(G2:G7))</f>
        <v>3.046871093750001</v>
      </c>
      <c r="J8" s="1" t="s">
        <v>29</v>
      </c>
      <c r="K8" s="2">
        <v>0.25</v>
      </c>
      <c r="L8" s="2">
        <v>7.5</v>
      </c>
    </row>
    <row r="9" spans="1:12" x14ac:dyDescent="0.3">
      <c r="A9" s="10" t="s">
        <v>25</v>
      </c>
      <c r="B9" s="24">
        <v>45736</v>
      </c>
      <c r="C9" s="27" t="s">
        <v>26</v>
      </c>
      <c r="D9" s="71" cm="1">
        <f t="array" ref="D9">_xlfn.UNIQUE(_xlfn._xlws.FILTER(K:K,J:J=C9))</f>
        <v>0.55000000000000004</v>
      </c>
      <c r="E9" s="69">
        <f t="shared" si="0"/>
        <v>5.9055118110236222</v>
      </c>
      <c r="F9" s="65" cm="1">
        <f t="array" ref="F9">_xlfn.UNIQUE(_xlfn._xlws.FILTER(L:L,J:J=C9))</f>
        <v>15</v>
      </c>
      <c r="G9" s="14">
        <f>D9*(F9-SUM(G2:G8))</f>
        <v>1.3710919921875002</v>
      </c>
      <c r="J9" s="1" t="s">
        <v>30</v>
      </c>
      <c r="K9" s="2">
        <v>0.3</v>
      </c>
      <c r="L9" s="2">
        <v>15</v>
      </c>
    </row>
    <row r="10" spans="1:12" x14ac:dyDescent="0.3">
      <c r="A10" s="10" t="s">
        <v>21</v>
      </c>
      <c r="B10" s="24">
        <v>45528</v>
      </c>
      <c r="C10" s="27" t="s">
        <v>30</v>
      </c>
      <c r="D10" s="71" cm="1">
        <f t="array" ref="D10">_xlfn.UNIQUE(_xlfn._xlws.FILTER(K:K,J:J=C10))</f>
        <v>0.3</v>
      </c>
      <c r="E10" s="69">
        <f t="shared" si="0"/>
        <v>5.9055118110236222</v>
      </c>
      <c r="F10" s="65" cm="1">
        <f t="array" ref="F10">_xlfn.UNIQUE(_xlfn._xlws.FILTER(L:L,J:J=C10))</f>
        <v>15</v>
      </c>
      <c r="G10" s="14">
        <f>D10*(F10-SUM(G2:G9))</f>
        <v>0.33654076171875003</v>
      </c>
      <c r="J10" s="1" t="s">
        <v>31</v>
      </c>
      <c r="K10" s="2">
        <v>0.5</v>
      </c>
      <c r="L10" s="2">
        <v>15</v>
      </c>
    </row>
    <row r="11" spans="1:12" x14ac:dyDescent="0.3">
      <c r="A11" s="10" t="s">
        <v>25</v>
      </c>
      <c r="B11" s="24">
        <v>45732</v>
      </c>
      <c r="C11" s="27" t="s">
        <v>30</v>
      </c>
      <c r="D11" s="71" cm="1">
        <f t="array" ref="D11">_xlfn.UNIQUE(_xlfn._xlws.FILTER(K:K,J:J=C11))</f>
        <v>0.3</v>
      </c>
      <c r="E11" s="69">
        <f t="shared" si="0"/>
        <v>5.9055118110236222</v>
      </c>
      <c r="F11" s="65" cm="1">
        <f t="array" ref="F11">_xlfn.UNIQUE(_xlfn._xlws.FILTER(L:L,J:J=C11))</f>
        <v>15</v>
      </c>
      <c r="G11" s="14">
        <f>D11*(F11-SUM(G2:G10))</f>
        <v>0.23557853320312513</v>
      </c>
      <c r="J11" s="1" t="s">
        <v>32</v>
      </c>
      <c r="K11" s="2">
        <v>0.1</v>
      </c>
      <c r="L11" s="2">
        <v>6</v>
      </c>
    </row>
    <row r="12" spans="1:12" x14ac:dyDescent="0.3">
      <c r="A12" s="10"/>
      <c r="B12" s="23"/>
      <c r="C12" s="27"/>
      <c r="D12" s="71" cm="1">
        <f t="array" ref="D12">_xlfn.UNIQUE(_xlfn._xlws.FILTER(K:K,J:J=C12))</f>
        <v>0</v>
      </c>
      <c r="E12" s="69">
        <f t="shared" si="0"/>
        <v>0</v>
      </c>
      <c r="F12" s="65" cm="1">
        <f t="array" ref="F12">_xlfn.UNIQUE(_xlfn._xlws.FILTER(L:L,J:J=C12))</f>
        <v>0</v>
      </c>
      <c r="G12" s="14">
        <f>D12*(F12-SUM(G2:G11))</f>
        <v>0</v>
      </c>
      <c r="J12" s="1" t="s">
        <v>33</v>
      </c>
      <c r="K12" s="2">
        <v>0.25</v>
      </c>
      <c r="L12" s="2">
        <v>2.5</v>
      </c>
    </row>
    <row r="13" spans="1:12" x14ac:dyDescent="0.3">
      <c r="A13" s="10"/>
      <c r="B13" s="23"/>
      <c r="C13" s="27"/>
      <c r="D13" s="71" cm="1">
        <f t="array" ref="D13">_xlfn.UNIQUE(_xlfn._xlws.FILTER(K:K,J:J=C13))</f>
        <v>0</v>
      </c>
      <c r="E13" s="69">
        <f t="shared" si="0"/>
        <v>0</v>
      </c>
      <c r="F13" s="65" cm="1">
        <f t="array" ref="F13">_xlfn.UNIQUE(_xlfn._xlws.FILTER(L:L,J:J=C13))</f>
        <v>0</v>
      </c>
      <c r="G13" s="14">
        <f>D13*(F13-SUM(G2:G12))</f>
        <v>0</v>
      </c>
      <c r="J13" s="1" t="s">
        <v>34</v>
      </c>
      <c r="K13" s="2">
        <v>0.35</v>
      </c>
      <c r="L13" s="2">
        <v>4</v>
      </c>
    </row>
    <row r="14" spans="1:12" x14ac:dyDescent="0.3">
      <c r="A14" s="10"/>
      <c r="B14" s="23"/>
      <c r="C14" s="27"/>
      <c r="D14" s="71" cm="1">
        <f t="array" ref="D14">_xlfn.UNIQUE(_xlfn._xlws.FILTER(K:K,J:J=C14))</f>
        <v>0</v>
      </c>
      <c r="E14" s="69">
        <f t="shared" si="0"/>
        <v>0</v>
      </c>
      <c r="F14" s="65" cm="1">
        <f t="array" ref="F14">_xlfn.UNIQUE(_xlfn._xlws.FILTER(L:L,J:J=C14))</f>
        <v>0</v>
      </c>
      <c r="G14" s="14">
        <f>D14*(F14-SUM(G2:G13))</f>
        <v>0</v>
      </c>
      <c r="J14" s="1" t="s">
        <v>23</v>
      </c>
      <c r="K14" s="2">
        <v>0.3</v>
      </c>
      <c r="L14" s="2">
        <v>10</v>
      </c>
    </row>
    <row r="15" spans="1:12" x14ac:dyDescent="0.3">
      <c r="A15" s="10"/>
      <c r="B15" s="23"/>
      <c r="C15" s="27"/>
      <c r="D15" s="71" cm="1">
        <f t="array" ref="D15">_xlfn.UNIQUE(_xlfn._xlws.FILTER(K:K,J:J=C15))</f>
        <v>0</v>
      </c>
      <c r="E15" s="69">
        <f t="shared" si="0"/>
        <v>0</v>
      </c>
      <c r="F15" s="65" cm="1">
        <f t="array" ref="F15">_xlfn.UNIQUE(_xlfn._xlws.FILTER(L:L,J:J=C15))</f>
        <v>0</v>
      </c>
      <c r="G15" s="14">
        <f>D15*(F15-SUM(G2:G14))</f>
        <v>0</v>
      </c>
      <c r="J15" s="1" t="s">
        <v>35</v>
      </c>
      <c r="K15" s="2">
        <v>0.25</v>
      </c>
      <c r="L15" s="2">
        <v>35</v>
      </c>
    </row>
    <row r="16" spans="1:12" x14ac:dyDescent="0.3">
      <c r="A16" s="10"/>
      <c r="B16" s="23"/>
      <c r="C16" s="27"/>
      <c r="D16" s="71" cm="1">
        <f t="array" ref="D16">_xlfn.UNIQUE(_xlfn._xlws.FILTER(K:K,J:J=C16))</f>
        <v>0</v>
      </c>
      <c r="E16" s="69">
        <f t="shared" si="0"/>
        <v>0</v>
      </c>
      <c r="F16" s="65" cm="1">
        <f t="array" ref="F16">_xlfn.UNIQUE(_xlfn._xlws.FILTER(L:L,J:J=C16))</f>
        <v>0</v>
      </c>
      <c r="G16" s="14">
        <f>D16*(F16-SUM(G2:G15))</f>
        <v>0</v>
      </c>
      <c r="J16" s="1" t="s">
        <v>17</v>
      </c>
      <c r="K16" s="2">
        <v>0.5</v>
      </c>
      <c r="L16" s="2">
        <v>2.5</v>
      </c>
    </row>
    <row r="17" spans="1:12" x14ac:dyDescent="0.3">
      <c r="A17" s="10"/>
      <c r="B17" s="23"/>
      <c r="C17" s="27"/>
      <c r="D17" s="71" cm="1">
        <f t="array" ref="D17">_xlfn.UNIQUE(_xlfn._xlws.FILTER(K:K,J:J=C17))</f>
        <v>0</v>
      </c>
      <c r="E17" s="69">
        <f t="shared" si="0"/>
        <v>0</v>
      </c>
      <c r="F17" s="65" cm="1">
        <f t="array" ref="F17">_xlfn.UNIQUE(_xlfn._xlws.FILTER(L:L,J:J=C17))</f>
        <v>0</v>
      </c>
      <c r="G17" s="14">
        <f>D17*(F17-SUM(G2:G16))</f>
        <v>0</v>
      </c>
      <c r="J17" s="1" t="s">
        <v>36</v>
      </c>
      <c r="K17" s="2">
        <v>0.55000000000000004</v>
      </c>
      <c r="L17" s="2">
        <v>15</v>
      </c>
    </row>
    <row r="18" spans="1:12" x14ac:dyDescent="0.3">
      <c r="A18" s="10"/>
      <c r="B18" s="23"/>
      <c r="C18" s="27"/>
      <c r="D18" s="71" cm="1">
        <f t="array" ref="D18">_xlfn.UNIQUE(_xlfn._xlws.FILTER(K:K,J:J=C18))</f>
        <v>0</v>
      </c>
      <c r="E18" s="69">
        <f t="shared" si="0"/>
        <v>0</v>
      </c>
      <c r="F18" s="65" cm="1">
        <f t="array" ref="F18">_xlfn.UNIQUE(_xlfn._xlws.FILTER(L:L,J:J=C18))</f>
        <v>0</v>
      </c>
      <c r="G18" s="14">
        <f>D18*(F18-SUM(G2:G17))</f>
        <v>0</v>
      </c>
      <c r="J18" s="1" t="s">
        <v>37</v>
      </c>
      <c r="K18" s="2">
        <v>0.55000000000000004</v>
      </c>
      <c r="L18" s="2">
        <v>15</v>
      </c>
    </row>
    <row r="19" spans="1:12" x14ac:dyDescent="0.3">
      <c r="A19" s="10"/>
      <c r="B19" s="23"/>
      <c r="C19" s="27"/>
      <c r="D19" s="71" cm="1">
        <f t="array" ref="D19">_xlfn.UNIQUE(_xlfn._xlws.FILTER(K:K,J:J=C19))</f>
        <v>0</v>
      </c>
      <c r="E19" s="69">
        <f t="shared" si="0"/>
        <v>0</v>
      </c>
      <c r="F19" s="65" cm="1">
        <f t="array" ref="F19">_xlfn.UNIQUE(_xlfn._xlws.FILTER(L:L,J:J=C19))</f>
        <v>0</v>
      </c>
      <c r="G19" s="14">
        <f>D19*(F19-SUM(G2:G18))</f>
        <v>0</v>
      </c>
      <c r="J19" s="1" t="s">
        <v>27</v>
      </c>
      <c r="K19" s="2">
        <v>0.85</v>
      </c>
      <c r="L19" s="2">
        <v>10</v>
      </c>
    </row>
    <row r="20" spans="1:12" x14ac:dyDescent="0.3">
      <c r="A20" s="10"/>
      <c r="B20" s="23"/>
      <c r="C20" s="27"/>
      <c r="D20" s="71" cm="1">
        <f t="array" ref="D20">_xlfn.UNIQUE(_xlfn._xlws.FILTER(K:K,J:J=C20))</f>
        <v>0</v>
      </c>
      <c r="E20" s="69">
        <f t="shared" si="0"/>
        <v>0</v>
      </c>
      <c r="F20" s="65" cm="1">
        <f t="array" ref="F20">_xlfn.UNIQUE(_xlfn._xlws.FILTER(L:L,J:J=C20))</f>
        <v>0</v>
      </c>
      <c r="G20" s="14">
        <f>D20*(F20-SUM(G2:G19))</f>
        <v>0</v>
      </c>
      <c r="J20" s="1" t="s">
        <v>38</v>
      </c>
      <c r="K20" s="2">
        <v>0.55000000000000004</v>
      </c>
      <c r="L20" s="2">
        <v>10</v>
      </c>
    </row>
    <row r="21" spans="1:12" x14ac:dyDescent="0.3">
      <c r="A21" s="10"/>
      <c r="B21" s="23"/>
      <c r="C21" s="27"/>
      <c r="D21" s="71" cm="1">
        <f t="array" ref="D21">_xlfn.UNIQUE(_xlfn._xlws.FILTER(K:K,J:J=C21))</f>
        <v>0</v>
      </c>
      <c r="E21" s="69">
        <f t="shared" si="0"/>
        <v>0</v>
      </c>
      <c r="F21" s="65" cm="1">
        <f t="array" ref="F21">_xlfn.UNIQUE(_xlfn._xlws.FILTER(L:L,J:J=C21))</f>
        <v>0</v>
      </c>
      <c r="G21" s="14">
        <f>D21*(F21-SUM(G2:G20))</f>
        <v>0</v>
      </c>
      <c r="J21" s="1" t="s">
        <v>39</v>
      </c>
      <c r="K21" s="2">
        <v>0.1</v>
      </c>
      <c r="L21" s="2">
        <v>6</v>
      </c>
    </row>
    <row r="22" spans="1:12" x14ac:dyDescent="0.3">
      <c r="A22" s="10"/>
      <c r="B22" s="23"/>
      <c r="C22" s="27"/>
      <c r="D22" s="71" cm="1">
        <f t="array" ref="D22">_xlfn.UNIQUE(_xlfn._xlws.FILTER(K:K,J:J=C22))</f>
        <v>0</v>
      </c>
      <c r="E22" s="69">
        <f t="shared" si="0"/>
        <v>0</v>
      </c>
      <c r="F22" s="65" cm="1">
        <f t="array" ref="F22">_xlfn.UNIQUE(_xlfn._xlws.FILTER(L:L,J:J=C22))</f>
        <v>0</v>
      </c>
      <c r="G22" s="14">
        <f>D22*(F22-SUM(G2:G21))</f>
        <v>0</v>
      </c>
      <c r="J22" s="1" t="s">
        <v>40</v>
      </c>
      <c r="K22" s="2">
        <v>0.3</v>
      </c>
      <c r="L22" s="2">
        <v>10</v>
      </c>
    </row>
    <row r="23" spans="1:12" x14ac:dyDescent="0.3">
      <c r="A23" s="10"/>
      <c r="B23" s="23"/>
      <c r="C23" s="27"/>
      <c r="D23" s="71" cm="1">
        <f t="array" ref="D23">_xlfn.UNIQUE(_xlfn._xlws.FILTER(K:K,J:J=C23))</f>
        <v>0</v>
      </c>
      <c r="E23" s="69">
        <f t="shared" si="0"/>
        <v>0</v>
      </c>
      <c r="F23" s="65" cm="1">
        <f t="array" ref="F23">_xlfn.UNIQUE(_xlfn._xlws.FILTER(L:L,J:J=C23))</f>
        <v>0</v>
      </c>
      <c r="G23" s="14">
        <f>D23*(F23-SUM(G2:G22))</f>
        <v>0</v>
      </c>
      <c r="J23" s="1" t="s">
        <v>41</v>
      </c>
      <c r="K23" s="2">
        <v>0.55000000000000004</v>
      </c>
      <c r="L23" s="2">
        <v>10</v>
      </c>
    </row>
    <row r="24" spans="1:12" x14ac:dyDescent="0.3">
      <c r="A24" s="10"/>
      <c r="B24" s="23"/>
      <c r="C24" s="27"/>
      <c r="D24" s="71" cm="1">
        <f t="array" ref="D24">_xlfn.UNIQUE(_xlfn._xlws.FILTER(K:K,J:J=C24))</f>
        <v>0</v>
      </c>
      <c r="E24" s="69">
        <f t="shared" si="0"/>
        <v>0</v>
      </c>
      <c r="F24" s="65" cm="1">
        <f t="array" ref="F24">_xlfn.UNIQUE(_xlfn._xlws.FILTER(L:L,J:J=C24))</f>
        <v>0</v>
      </c>
      <c r="G24" s="14">
        <f>D24*(F24-SUM(G2:G23))</f>
        <v>0</v>
      </c>
      <c r="J24" s="1" t="s">
        <v>42</v>
      </c>
      <c r="K24" s="2">
        <v>0.2</v>
      </c>
      <c r="L24" s="2">
        <v>2.5</v>
      </c>
    </row>
    <row r="25" spans="1:12" x14ac:dyDescent="0.3">
      <c r="A25" s="10"/>
      <c r="B25" s="23"/>
      <c r="C25" s="27"/>
      <c r="D25" s="71" cm="1">
        <f t="array" ref="D25">_xlfn.UNIQUE(_xlfn._xlws.FILTER(K:K,J:J=C25))</f>
        <v>0</v>
      </c>
      <c r="E25" s="69">
        <f t="shared" si="0"/>
        <v>0</v>
      </c>
      <c r="F25" s="65" cm="1">
        <f t="array" ref="F25">_xlfn.UNIQUE(_xlfn._xlws.FILTER(L:L,J:J=C25))</f>
        <v>0</v>
      </c>
      <c r="G25" s="14">
        <f>D25*(F25-SUM(G2:G24))</f>
        <v>0</v>
      </c>
      <c r="J25" s="1" t="s">
        <v>43</v>
      </c>
      <c r="K25" s="2">
        <v>0.1</v>
      </c>
      <c r="L25" s="2">
        <v>6</v>
      </c>
    </row>
    <row r="26" spans="1:12" x14ac:dyDescent="0.3">
      <c r="A26" s="10"/>
      <c r="B26" s="23"/>
      <c r="C26" s="27"/>
      <c r="D26" s="71" cm="1">
        <f t="array" ref="D26">_xlfn.UNIQUE(_xlfn._xlws.FILTER(K:K,J:J=C26))</f>
        <v>0</v>
      </c>
      <c r="E26" s="69">
        <f t="shared" si="0"/>
        <v>0</v>
      </c>
      <c r="F26" s="65" cm="1">
        <f t="array" ref="F26">_xlfn.UNIQUE(_xlfn._xlws.FILTER(L:L,J:J=C26))</f>
        <v>0</v>
      </c>
      <c r="G26" s="14">
        <f>D26*(F26-SUM(G2:G25))</f>
        <v>0</v>
      </c>
      <c r="J26" s="1" t="s">
        <v>44</v>
      </c>
      <c r="K26" s="2">
        <v>0.7</v>
      </c>
      <c r="L26" s="2">
        <v>10</v>
      </c>
    </row>
    <row r="27" spans="1:12" x14ac:dyDescent="0.3">
      <c r="A27" s="10"/>
      <c r="B27" s="23"/>
      <c r="C27" s="27"/>
      <c r="D27" s="71" cm="1">
        <f t="array" ref="D27">_xlfn.UNIQUE(_xlfn._xlws.FILTER(K:K,J:J=C27))</f>
        <v>0</v>
      </c>
      <c r="E27" s="69">
        <f t="shared" si="0"/>
        <v>0</v>
      </c>
      <c r="F27" s="65" cm="1">
        <f t="array" ref="F27">_xlfn.UNIQUE(_xlfn._xlws.FILTER(L:L,J:J=C27))</f>
        <v>0</v>
      </c>
      <c r="G27" s="14">
        <f>D27*(F27-SUM(G2:G26))</f>
        <v>0</v>
      </c>
      <c r="J27" s="1" t="s">
        <v>45</v>
      </c>
      <c r="K27" s="2">
        <v>0.75</v>
      </c>
      <c r="L27" s="2">
        <v>2.5</v>
      </c>
    </row>
    <row r="28" spans="1:12" x14ac:dyDescent="0.3">
      <c r="A28" s="10"/>
      <c r="B28" s="23"/>
      <c r="C28" s="27"/>
      <c r="D28" s="71" cm="1">
        <f t="array" ref="D28">_xlfn.UNIQUE(_xlfn._xlws.FILTER(K:K,J:J=C28))</f>
        <v>0</v>
      </c>
      <c r="E28" s="69">
        <f t="shared" si="0"/>
        <v>0</v>
      </c>
      <c r="F28" s="65" cm="1">
        <f t="array" ref="F28">_xlfn.UNIQUE(_xlfn._xlws.FILTER(L:L,J:J=C28))</f>
        <v>0</v>
      </c>
      <c r="G28" s="14">
        <f>D28*(F28-SUM(G2:G27))</f>
        <v>0</v>
      </c>
      <c r="J28" s="1" t="s">
        <v>46</v>
      </c>
      <c r="K28" s="2">
        <v>0.2</v>
      </c>
      <c r="L28" s="2">
        <v>2.5</v>
      </c>
    </row>
    <row r="29" spans="1:12" x14ac:dyDescent="0.3">
      <c r="A29" s="10"/>
      <c r="B29" s="23"/>
      <c r="C29" s="27"/>
      <c r="D29" s="71" cm="1">
        <f t="array" ref="D29">_xlfn.UNIQUE(_xlfn._xlws.FILTER(K:K,J:J=C29))</f>
        <v>0</v>
      </c>
      <c r="E29" s="69">
        <f t="shared" si="0"/>
        <v>0</v>
      </c>
      <c r="F29" s="65" cm="1">
        <f t="array" ref="F29">_xlfn.UNIQUE(_xlfn._xlws.FILTER(L:L,J:J=C29))</f>
        <v>0</v>
      </c>
      <c r="G29" s="14">
        <f>D29*(F29-SUM(G2:G28))</f>
        <v>0</v>
      </c>
      <c r="J29" s="1" t="s">
        <v>47</v>
      </c>
      <c r="K29" s="2">
        <v>0.5</v>
      </c>
      <c r="L29" s="2">
        <v>10</v>
      </c>
    </row>
    <row r="30" spans="1:12" x14ac:dyDescent="0.3">
      <c r="A30" s="10"/>
      <c r="B30" s="23"/>
      <c r="C30" s="27"/>
      <c r="D30" s="71" cm="1">
        <f t="array" ref="D30">_xlfn.UNIQUE(_xlfn._xlws.FILTER(K:K,J:J=C30))</f>
        <v>0</v>
      </c>
      <c r="E30" s="69">
        <f t="shared" si="0"/>
        <v>0</v>
      </c>
      <c r="F30" s="65" cm="1">
        <f t="array" ref="F30">_xlfn.UNIQUE(_xlfn._xlws.FILTER(L:L,J:J=C30))</f>
        <v>0</v>
      </c>
      <c r="G30" s="14">
        <f>D30*(F30-SUM(G2:G29))</f>
        <v>0</v>
      </c>
      <c r="J30" s="1" t="s">
        <v>48</v>
      </c>
      <c r="K30" s="2">
        <v>0.5</v>
      </c>
      <c r="L30" s="2">
        <v>7.5</v>
      </c>
    </row>
    <row r="31" spans="1:12" x14ac:dyDescent="0.3">
      <c r="A31" s="10"/>
      <c r="B31" s="23"/>
      <c r="C31" s="27"/>
      <c r="D31" s="71" cm="1">
        <f t="array" ref="D31">_xlfn.UNIQUE(_xlfn._xlws.FILTER(K:K,J:J=C31))</f>
        <v>0</v>
      </c>
      <c r="E31" s="69">
        <f t="shared" si="0"/>
        <v>0</v>
      </c>
      <c r="F31" s="65" cm="1">
        <f t="array" ref="F31">_xlfn.UNIQUE(_xlfn._xlws.FILTER(L:L,J:J=C31))</f>
        <v>0</v>
      </c>
      <c r="G31" s="14">
        <f>D31*(F31-SUM(G2:G30))</f>
        <v>0</v>
      </c>
      <c r="J31" s="1" t="s">
        <v>49</v>
      </c>
      <c r="K31" s="2">
        <v>0.3</v>
      </c>
      <c r="L31" s="2">
        <v>15</v>
      </c>
    </row>
    <row r="32" spans="1:12" x14ac:dyDescent="0.3">
      <c r="A32" s="10"/>
      <c r="B32" s="23"/>
      <c r="C32" s="27"/>
      <c r="D32" s="71" cm="1">
        <f t="array" ref="D32">_xlfn.UNIQUE(_xlfn._xlws.FILTER(K:K,J:J=C32))</f>
        <v>0</v>
      </c>
      <c r="E32" s="69">
        <f t="shared" si="0"/>
        <v>0</v>
      </c>
      <c r="F32" s="65" cm="1">
        <f t="array" ref="F32">_xlfn.UNIQUE(_xlfn._xlws.FILTER(L:L,J:J=C32))</f>
        <v>0</v>
      </c>
      <c r="G32" s="14">
        <f>D32*(F32-SUM(G2:G31))</f>
        <v>0</v>
      </c>
      <c r="J32" s="1" t="s">
        <v>50</v>
      </c>
      <c r="K32" s="2">
        <v>0.3</v>
      </c>
      <c r="L32" s="2">
        <v>15</v>
      </c>
    </row>
    <row r="33" spans="1:12" x14ac:dyDescent="0.3">
      <c r="A33" s="10"/>
      <c r="B33" s="23"/>
      <c r="C33" s="27"/>
      <c r="D33" s="71" cm="1">
        <f t="array" ref="D33">_xlfn.UNIQUE(_xlfn._xlws.FILTER(K:K,J:J=C33))</f>
        <v>0</v>
      </c>
      <c r="E33" s="69">
        <f t="shared" si="0"/>
        <v>0</v>
      </c>
      <c r="F33" s="65" cm="1">
        <f t="array" ref="F33">_xlfn.UNIQUE(_xlfn._xlws.FILTER(L:L,J:J=C33))</f>
        <v>0</v>
      </c>
      <c r="G33" s="14">
        <f>D33*(F33-SUM(G2:G32))</f>
        <v>0</v>
      </c>
      <c r="J33" s="1" t="s">
        <v>51</v>
      </c>
      <c r="K33" s="2">
        <v>0.75</v>
      </c>
      <c r="L33" s="2">
        <v>2.5</v>
      </c>
    </row>
    <row r="34" spans="1:12" x14ac:dyDescent="0.3">
      <c r="A34" s="10"/>
      <c r="B34" s="23"/>
      <c r="C34" s="27"/>
      <c r="D34" s="71" cm="1">
        <f t="array" ref="D34">_xlfn.UNIQUE(_xlfn._xlws.FILTER(K:K,J:J=C34))</f>
        <v>0</v>
      </c>
      <c r="E34" s="69">
        <f t="shared" ref="E34:E65" si="1">F34/2.54</f>
        <v>0</v>
      </c>
      <c r="F34" s="65" cm="1">
        <f t="array" ref="F34">_xlfn.UNIQUE(_xlfn._xlws.FILTER(L:L,J:J=C34))</f>
        <v>0</v>
      </c>
      <c r="G34" s="14">
        <f>D34*(F34-SUM(G2:G33))</f>
        <v>0</v>
      </c>
      <c r="J34" s="1" t="s">
        <v>52</v>
      </c>
      <c r="K34" s="2">
        <v>0.5</v>
      </c>
      <c r="L34" s="2">
        <v>2.5</v>
      </c>
    </row>
    <row r="35" spans="1:12" x14ac:dyDescent="0.3">
      <c r="A35" s="10"/>
      <c r="B35" s="23"/>
      <c r="C35" s="27"/>
      <c r="D35" s="71" cm="1">
        <f t="array" ref="D35">_xlfn.UNIQUE(_xlfn._xlws.FILTER(K:K,J:J=C35))</f>
        <v>0</v>
      </c>
      <c r="E35" s="69">
        <f t="shared" si="1"/>
        <v>0</v>
      </c>
      <c r="F35" s="65" cm="1">
        <f t="array" ref="F35">_xlfn.UNIQUE(_xlfn._xlws.FILTER(L:L,J:J=C35))</f>
        <v>0</v>
      </c>
      <c r="G35" s="14">
        <f>D35*(F35-SUM(G2:G34))</f>
        <v>0</v>
      </c>
      <c r="J35" s="1" t="s">
        <v>53</v>
      </c>
      <c r="K35" s="2">
        <v>0.15</v>
      </c>
      <c r="L35" s="2">
        <v>4</v>
      </c>
    </row>
    <row r="36" spans="1:12" x14ac:dyDescent="0.3">
      <c r="A36" s="10"/>
      <c r="B36" s="23"/>
      <c r="C36" s="27"/>
      <c r="D36" s="71" cm="1">
        <f t="array" ref="D36">_xlfn.UNIQUE(_xlfn._xlws.FILTER(K:K,J:J=C36))</f>
        <v>0</v>
      </c>
      <c r="E36" s="69">
        <f t="shared" si="1"/>
        <v>0</v>
      </c>
      <c r="F36" s="65" cm="1">
        <f t="array" ref="F36">_xlfn.UNIQUE(_xlfn._xlws.FILTER(L:L,J:J=C36))</f>
        <v>0</v>
      </c>
      <c r="G36" s="14">
        <f>D36*(F36-SUM(G2:G35))</f>
        <v>0</v>
      </c>
      <c r="J36" s="1" t="s">
        <v>54</v>
      </c>
      <c r="K36" s="2">
        <v>0.45</v>
      </c>
      <c r="L36" s="2">
        <v>10</v>
      </c>
    </row>
    <row r="37" spans="1:12" x14ac:dyDescent="0.3">
      <c r="A37" s="10"/>
      <c r="B37" s="23"/>
      <c r="C37" s="27"/>
      <c r="D37" s="71" cm="1">
        <f t="array" ref="D37">_xlfn.UNIQUE(_xlfn._xlws.FILTER(K:K,J:J=C37))</f>
        <v>0</v>
      </c>
      <c r="E37" s="69">
        <f t="shared" si="1"/>
        <v>0</v>
      </c>
      <c r="F37" s="65" cm="1">
        <f t="array" ref="F37">_xlfn.UNIQUE(_xlfn._xlws.FILTER(L:L,J:J=C37))</f>
        <v>0</v>
      </c>
      <c r="G37" s="14">
        <f>D37*(F37-SUM(G2:G36))</f>
        <v>0</v>
      </c>
      <c r="J37" s="1" t="s">
        <v>55</v>
      </c>
      <c r="K37" s="2">
        <v>0.7</v>
      </c>
      <c r="L37" s="2">
        <v>10</v>
      </c>
    </row>
    <row r="38" spans="1:12" x14ac:dyDescent="0.3">
      <c r="A38" s="10"/>
      <c r="B38" s="23"/>
      <c r="C38" s="27"/>
      <c r="D38" s="71" cm="1">
        <f t="array" ref="D38">_xlfn.UNIQUE(_xlfn._xlws.FILTER(K:K,J:J=C38))</f>
        <v>0</v>
      </c>
      <c r="E38" s="69">
        <f t="shared" si="1"/>
        <v>0</v>
      </c>
      <c r="F38" s="65" cm="1">
        <f t="array" ref="F38">_xlfn.UNIQUE(_xlfn._xlws.FILTER(L:L,J:J=C38))</f>
        <v>0</v>
      </c>
      <c r="G38" s="14">
        <f>D38*(F38-SUM(G2:G37))</f>
        <v>0</v>
      </c>
      <c r="J38" s="1" t="s">
        <v>56</v>
      </c>
      <c r="K38" s="2">
        <v>0.95</v>
      </c>
      <c r="L38" s="2">
        <v>15</v>
      </c>
    </row>
    <row r="39" spans="1:12" x14ac:dyDescent="0.3">
      <c r="A39" s="10"/>
      <c r="B39" s="23"/>
      <c r="C39" s="27"/>
      <c r="D39" s="71" cm="1">
        <f t="array" ref="D39">_xlfn.UNIQUE(_xlfn._xlws.FILTER(K:K,J:J=C39))</f>
        <v>0</v>
      </c>
      <c r="E39" s="69">
        <f t="shared" si="1"/>
        <v>0</v>
      </c>
      <c r="F39" s="65" cm="1">
        <f t="array" ref="F39">_xlfn.UNIQUE(_xlfn._xlws.FILTER(L:L,J:J=C39))</f>
        <v>0</v>
      </c>
      <c r="G39" s="14">
        <f>D39*(F39-SUM(G2:G38))</f>
        <v>0</v>
      </c>
      <c r="J39" s="1" t="s">
        <v>57</v>
      </c>
      <c r="K39" s="2">
        <v>0.3</v>
      </c>
      <c r="L39" s="2">
        <v>2.5</v>
      </c>
    </row>
    <row r="40" spans="1:12" x14ac:dyDescent="0.3">
      <c r="A40" s="10"/>
      <c r="B40" s="23"/>
      <c r="C40" s="27"/>
      <c r="D40" s="71" cm="1">
        <f t="array" ref="D40">_xlfn.UNIQUE(_xlfn._xlws.FILTER(K:K,J:J=C40))</f>
        <v>0</v>
      </c>
      <c r="E40" s="69">
        <f t="shared" si="1"/>
        <v>0</v>
      </c>
      <c r="F40" s="65" cm="1">
        <f t="array" ref="F40">_xlfn.UNIQUE(_xlfn._xlws.FILTER(L:L,J:J=C40))</f>
        <v>0</v>
      </c>
      <c r="G40" s="14">
        <f>D40*(F40-SUM(G2:G39))</f>
        <v>0</v>
      </c>
      <c r="J40" s="1" t="s">
        <v>58</v>
      </c>
      <c r="K40" s="2">
        <v>0.7</v>
      </c>
      <c r="L40" s="2">
        <v>10</v>
      </c>
    </row>
    <row r="41" spans="1:12" x14ac:dyDescent="0.3">
      <c r="A41" s="10"/>
      <c r="B41" s="23"/>
      <c r="C41" s="27"/>
      <c r="D41" s="71" cm="1">
        <f t="array" ref="D41">_xlfn.UNIQUE(_xlfn._xlws.FILTER(K:K,J:J=C41))</f>
        <v>0</v>
      </c>
      <c r="E41" s="69">
        <f t="shared" si="1"/>
        <v>0</v>
      </c>
      <c r="F41" s="65" cm="1">
        <f t="array" ref="F41">_xlfn.UNIQUE(_xlfn._xlws.FILTER(L:L,J:J=C41))</f>
        <v>0</v>
      </c>
      <c r="G41" s="14">
        <f>D41*(F41-SUM(G2:G40))</f>
        <v>0</v>
      </c>
      <c r="J41" s="1" t="s">
        <v>59</v>
      </c>
      <c r="K41" s="2">
        <v>0.55000000000000004</v>
      </c>
      <c r="L41" s="2">
        <v>10</v>
      </c>
    </row>
    <row r="42" spans="1:12" x14ac:dyDescent="0.3">
      <c r="A42" s="10"/>
      <c r="B42" s="23"/>
      <c r="C42" s="27"/>
      <c r="D42" s="71" cm="1">
        <f t="array" ref="D42">_xlfn.UNIQUE(_xlfn._xlws.FILTER(K:K,J:J=C42))</f>
        <v>0</v>
      </c>
      <c r="E42" s="69">
        <f t="shared" si="1"/>
        <v>0</v>
      </c>
      <c r="F42" s="65" cm="1">
        <f t="array" ref="F42">_xlfn.UNIQUE(_xlfn._xlws.FILTER(L:L,J:J=C42))</f>
        <v>0</v>
      </c>
      <c r="G42" s="14">
        <f>D42*(F42-SUM(G2:G41))</f>
        <v>0</v>
      </c>
      <c r="J42" s="1" t="s">
        <v>60</v>
      </c>
      <c r="K42" s="2">
        <v>0.6</v>
      </c>
      <c r="L42" s="2">
        <v>10</v>
      </c>
    </row>
    <row r="43" spans="1:12" x14ac:dyDescent="0.3">
      <c r="A43" s="10"/>
      <c r="B43" s="23"/>
      <c r="C43" s="27"/>
      <c r="D43" s="71" cm="1">
        <f t="array" ref="D43">_xlfn.UNIQUE(_xlfn._xlws.FILTER(K:K,J:J=C43))</f>
        <v>0</v>
      </c>
      <c r="E43" s="69">
        <f t="shared" si="1"/>
        <v>0</v>
      </c>
      <c r="F43" s="65" cm="1">
        <f t="array" ref="F43">_xlfn.UNIQUE(_xlfn._xlws.FILTER(L:L,J:J=C43))</f>
        <v>0</v>
      </c>
      <c r="G43" s="14">
        <f>D43*(F43-SUM(G2:G42))</f>
        <v>0</v>
      </c>
      <c r="J43" s="1" t="s">
        <v>61</v>
      </c>
      <c r="K43" s="2">
        <v>0.35</v>
      </c>
      <c r="L43" s="2">
        <v>4</v>
      </c>
    </row>
    <row r="44" spans="1:12" x14ac:dyDescent="0.3">
      <c r="A44" s="10"/>
      <c r="B44" s="23"/>
      <c r="C44" s="27"/>
      <c r="D44" s="71" cm="1">
        <f t="array" ref="D44">_xlfn.UNIQUE(_xlfn._xlws.FILTER(K:K,J:J=C44))</f>
        <v>0</v>
      </c>
      <c r="E44" s="69">
        <f t="shared" si="1"/>
        <v>0</v>
      </c>
      <c r="F44" s="65" cm="1">
        <f t="array" ref="F44">_xlfn.UNIQUE(_xlfn._xlws.FILTER(L:L,J:J=C44))</f>
        <v>0</v>
      </c>
      <c r="G44" s="14">
        <f>D44*(F44-SUM(G2:G43))</f>
        <v>0</v>
      </c>
      <c r="J44" s="1" t="s">
        <v>62</v>
      </c>
      <c r="K44" s="2">
        <v>0.15</v>
      </c>
      <c r="L44" s="2">
        <v>35</v>
      </c>
    </row>
    <row r="45" spans="1:12" x14ac:dyDescent="0.3">
      <c r="A45" s="10"/>
      <c r="B45" s="23"/>
      <c r="C45" s="27"/>
      <c r="D45" s="71" cm="1">
        <f t="array" ref="D45">_xlfn.UNIQUE(_xlfn._xlws.FILTER(K:K,J:J=C45))</f>
        <v>0</v>
      </c>
      <c r="E45" s="69">
        <f t="shared" si="1"/>
        <v>0</v>
      </c>
      <c r="F45" s="65" cm="1">
        <f t="array" ref="F45">_xlfn.UNIQUE(_xlfn._xlws.FILTER(L:L,J:J=C45))</f>
        <v>0</v>
      </c>
      <c r="G45" s="14">
        <f>D45*(F45-SUM(G2:G44))</f>
        <v>0</v>
      </c>
      <c r="J45" s="1" t="s">
        <v>63</v>
      </c>
      <c r="K45" s="2">
        <v>0.7</v>
      </c>
      <c r="L45" s="2">
        <v>5</v>
      </c>
    </row>
    <row r="46" spans="1:12" x14ac:dyDescent="0.3">
      <c r="A46" s="10"/>
      <c r="B46" s="23"/>
      <c r="C46" s="27"/>
      <c r="D46" s="71" cm="1">
        <f t="array" ref="D46">_xlfn.UNIQUE(_xlfn._xlws.FILTER(K:K,J:J=C46))</f>
        <v>0</v>
      </c>
      <c r="E46" s="69">
        <f t="shared" si="1"/>
        <v>0</v>
      </c>
      <c r="F46" s="65" cm="1">
        <f t="array" ref="F46">_xlfn.UNIQUE(_xlfn._xlws.FILTER(L:L,J:J=C46))</f>
        <v>0</v>
      </c>
      <c r="G46" s="14">
        <f>D46*(F46-SUM(G2:G45))</f>
        <v>0</v>
      </c>
      <c r="J46" s="1" t="s">
        <v>64</v>
      </c>
      <c r="K46" s="2">
        <v>0.4</v>
      </c>
      <c r="L46" s="2">
        <v>7.5</v>
      </c>
    </row>
    <row r="47" spans="1:12" x14ac:dyDescent="0.3">
      <c r="A47" s="10"/>
      <c r="B47" s="23"/>
      <c r="C47" s="27"/>
      <c r="D47" s="71" cm="1">
        <f t="array" ref="D47">_xlfn.UNIQUE(_xlfn._xlws.FILTER(K:K,J:J=C47))</f>
        <v>0</v>
      </c>
      <c r="E47" s="69">
        <f t="shared" si="1"/>
        <v>0</v>
      </c>
      <c r="F47" s="65" cm="1">
        <f t="array" ref="F47">_xlfn.UNIQUE(_xlfn._xlws.FILTER(L:L,J:J=C47))</f>
        <v>0</v>
      </c>
      <c r="G47" s="14">
        <f>D47*(F47-SUM(G2:G46))</f>
        <v>0</v>
      </c>
      <c r="J47" s="1" t="s">
        <v>65</v>
      </c>
      <c r="K47" s="2">
        <v>0.1</v>
      </c>
      <c r="L47" s="2">
        <v>5</v>
      </c>
    </row>
    <row r="48" spans="1:12" x14ac:dyDescent="0.3">
      <c r="A48" s="10"/>
      <c r="B48" s="23"/>
      <c r="C48" s="27"/>
      <c r="D48" s="71" cm="1">
        <f t="array" ref="D48">_xlfn.UNIQUE(_xlfn._xlws.FILTER(K:K,J:J=C48))</f>
        <v>0</v>
      </c>
      <c r="E48" s="69">
        <f t="shared" si="1"/>
        <v>0</v>
      </c>
      <c r="F48" s="65" cm="1">
        <f t="array" ref="F48">_xlfn.UNIQUE(_xlfn._xlws.FILTER(L:L,J:J=C48))</f>
        <v>0</v>
      </c>
      <c r="G48" s="14">
        <f>D48*(F48-SUM(G2:G47))</f>
        <v>0</v>
      </c>
      <c r="J48" s="1" t="s">
        <v>66</v>
      </c>
      <c r="K48" s="2">
        <v>0.25</v>
      </c>
      <c r="L48" s="2">
        <v>35</v>
      </c>
    </row>
    <row r="49" spans="1:12" x14ac:dyDescent="0.3">
      <c r="A49" s="10"/>
      <c r="B49" s="23"/>
      <c r="C49" s="27"/>
      <c r="D49" s="71" cm="1">
        <f t="array" ref="D49">_xlfn.UNIQUE(_xlfn._xlws.FILTER(K:K,J:J=C49))</f>
        <v>0</v>
      </c>
      <c r="E49" s="69">
        <f t="shared" si="1"/>
        <v>0</v>
      </c>
      <c r="F49" s="65" cm="1">
        <f t="array" ref="F49">_xlfn.UNIQUE(_xlfn._xlws.FILTER(L:L,J:J=C49))</f>
        <v>0</v>
      </c>
      <c r="G49" s="14">
        <f>D49*(F49-SUM(G2:G48))</f>
        <v>0</v>
      </c>
      <c r="J49" s="1" t="s">
        <v>67</v>
      </c>
      <c r="K49" s="2">
        <v>0.3</v>
      </c>
      <c r="L49" s="2">
        <v>2.5</v>
      </c>
    </row>
    <row r="50" spans="1:12" x14ac:dyDescent="0.3">
      <c r="A50" s="10"/>
      <c r="B50" s="23"/>
      <c r="C50" s="27"/>
      <c r="D50" s="71" cm="1">
        <f t="array" ref="D50">_xlfn.UNIQUE(_xlfn._xlws.FILTER(K:K,J:J=C50))</f>
        <v>0</v>
      </c>
      <c r="E50" s="69">
        <f t="shared" si="1"/>
        <v>0</v>
      </c>
      <c r="F50" s="65" cm="1">
        <f t="array" ref="F50">_xlfn.UNIQUE(_xlfn._xlws.FILTER(L:L,J:J=C50))</f>
        <v>0</v>
      </c>
      <c r="G50" s="14">
        <f>D50*(F50-SUM(G2:G49))</f>
        <v>0</v>
      </c>
      <c r="J50" s="1" t="s">
        <v>68</v>
      </c>
      <c r="K50" s="2">
        <v>0.25</v>
      </c>
      <c r="L50" s="2">
        <v>6</v>
      </c>
    </row>
    <row r="51" spans="1:12" x14ac:dyDescent="0.3">
      <c r="A51" s="10"/>
      <c r="B51" s="23"/>
      <c r="C51" s="27"/>
      <c r="D51" s="71" cm="1">
        <f t="array" ref="D51">_xlfn.UNIQUE(_xlfn._xlws.FILTER(K:K,J:J=C51))</f>
        <v>0</v>
      </c>
      <c r="E51" s="69">
        <f t="shared" si="1"/>
        <v>0</v>
      </c>
      <c r="F51" s="65" cm="1">
        <f t="array" ref="F51">_xlfn.UNIQUE(_xlfn._xlws.FILTER(L:L,J:J=C51))</f>
        <v>0</v>
      </c>
      <c r="G51" s="14">
        <f>D51*(F51-SUM(G2:G50))</f>
        <v>0</v>
      </c>
      <c r="J51" s="1" t="s">
        <v>69</v>
      </c>
      <c r="K51" s="2">
        <v>0.4</v>
      </c>
      <c r="L51" s="2">
        <v>6</v>
      </c>
    </row>
    <row r="52" spans="1:12" x14ac:dyDescent="0.3">
      <c r="A52" s="10"/>
      <c r="B52" s="23"/>
      <c r="C52" s="27"/>
      <c r="D52" s="71" cm="1">
        <f t="array" ref="D52">_xlfn.UNIQUE(_xlfn._xlws.FILTER(K:K,J:J=C52))</f>
        <v>0</v>
      </c>
      <c r="E52" s="69">
        <f t="shared" si="1"/>
        <v>0</v>
      </c>
      <c r="F52" s="65" cm="1">
        <f t="array" ref="F52">_xlfn.UNIQUE(_xlfn._xlws.FILTER(L:L,J:J=C52))</f>
        <v>0</v>
      </c>
      <c r="G52" s="14">
        <f>D52*(F52-SUM(G2:G51))</f>
        <v>0</v>
      </c>
      <c r="J52" s="1" t="s">
        <v>70</v>
      </c>
      <c r="K52" s="2">
        <v>0.05</v>
      </c>
      <c r="L52" s="2">
        <v>4</v>
      </c>
    </row>
    <row r="53" spans="1:12" x14ac:dyDescent="0.3">
      <c r="A53" s="10"/>
      <c r="B53" s="23"/>
      <c r="C53" s="27"/>
      <c r="D53" s="71" cm="1">
        <f t="array" ref="D53">_xlfn.UNIQUE(_xlfn._xlws.FILTER(K:K,J:J=C53))</f>
        <v>0</v>
      </c>
      <c r="E53" s="69">
        <f t="shared" si="1"/>
        <v>0</v>
      </c>
      <c r="F53" s="65" cm="1">
        <f t="array" ref="F53">_xlfn.UNIQUE(_xlfn._xlws.FILTER(L:L,J:J=C53))</f>
        <v>0</v>
      </c>
      <c r="G53" s="14">
        <f>D53*(F53-SUM(G2:G52))</f>
        <v>0</v>
      </c>
      <c r="J53" s="1" t="s">
        <v>71</v>
      </c>
      <c r="K53" s="2">
        <v>0.35</v>
      </c>
      <c r="L53" s="2">
        <v>4</v>
      </c>
    </row>
    <row r="54" spans="1:12" x14ac:dyDescent="0.3">
      <c r="A54" s="10"/>
      <c r="B54" s="23"/>
      <c r="C54" s="27"/>
      <c r="D54" s="71" cm="1">
        <f t="array" ref="D54">_xlfn.UNIQUE(_xlfn._xlws.FILTER(K:K,J:J=C54))</f>
        <v>0</v>
      </c>
      <c r="E54" s="69">
        <f t="shared" si="1"/>
        <v>0</v>
      </c>
      <c r="F54" s="65" cm="1">
        <f t="array" ref="F54">_xlfn.UNIQUE(_xlfn._xlws.FILTER(L:L,J:J=C54))</f>
        <v>0</v>
      </c>
      <c r="G54" s="14">
        <f>D54*(F54-SUM(G2:G53))</f>
        <v>0</v>
      </c>
      <c r="J54" s="1" t="s">
        <v>72</v>
      </c>
      <c r="K54" s="2">
        <v>0.5</v>
      </c>
      <c r="L54" s="2">
        <v>2.5</v>
      </c>
    </row>
    <row r="55" spans="1:12" x14ac:dyDescent="0.3">
      <c r="A55" s="10"/>
      <c r="B55" s="23"/>
      <c r="C55" s="27"/>
      <c r="D55" s="71" cm="1">
        <f t="array" ref="D55">_xlfn.UNIQUE(_xlfn._xlws.FILTER(K:K,J:J=C55))</f>
        <v>0</v>
      </c>
      <c r="E55" s="69">
        <f t="shared" si="1"/>
        <v>0</v>
      </c>
      <c r="F55" s="65" cm="1">
        <f t="array" ref="F55">_xlfn.UNIQUE(_xlfn._xlws.FILTER(L:L,J:J=C55))</f>
        <v>0</v>
      </c>
      <c r="G55" s="14">
        <f>D55*(F55-SUM(G2:G54))</f>
        <v>0</v>
      </c>
      <c r="J55" s="1" t="s">
        <v>73</v>
      </c>
      <c r="K55" s="2">
        <v>0.1</v>
      </c>
      <c r="L55" s="2">
        <v>0.5</v>
      </c>
    </row>
    <row r="56" spans="1:12" x14ac:dyDescent="0.3">
      <c r="A56" s="10"/>
      <c r="B56" s="23"/>
      <c r="C56" s="27"/>
      <c r="D56" s="71" cm="1">
        <f t="array" ref="D56">_xlfn.UNIQUE(_xlfn._xlws.FILTER(K:K,J:J=C56))</f>
        <v>0</v>
      </c>
      <c r="E56" s="69">
        <f t="shared" si="1"/>
        <v>0</v>
      </c>
      <c r="F56" s="65" cm="1">
        <f t="array" ref="F56">_xlfn.UNIQUE(_xlfn._xlws.FILTER(L:L,J:J=C56))</f>
        <v>0</v>
      </c>
      <c r="G56" s="14">
        <f>D56*(F56-SUM(G2:G55))</f>
        <v>0</v>
      </c>
      <c r="J56" s="1" t="s">
        <v>74</v>
      </c>
      <c r="K56" s="2">
        <v>0.8</v>
      </c>
      <c r="L56" s="2">
        <v>0.5</v>
      </c>
    </row>
    <row r="57" spans="1:12" x14ac:dyDescent="0.3">
      <c r="A57" s="10"/>
      <c r="B57" s="23"/>
      <c r="C57" s="27"/>
      <c r="D57" s="71" cm="1">
        <f t="array" ref="D57">_xlfn.UNIQUE(_xlfn._xlws.FILTER(K:K,J:J=C57))</f>
        <v>0</v>
      </c>
      <c r="E57" s="69">
        <f t="shared" si="1"/>
        <v>0</v>
      </c>
      <c r="F57" s="65" cm="1">
        <f t="array" ref="F57">_xlfn.UNIQUE(_xlfn._xlws.FILTER(L:L,J:J=C57))</f>
        <v>0</v>
      </c>
      <c r="G57" s="14">
        <f>D57*(F57-SUM(G2:G56))</f>
        <v>0</v>
      </c>
      <c r="J57" s="1" t="s">
        <v>75</v>
      </c>
      <c r="K57" s="2">
        <v>0.8</v>
      </c>
      <c r="L57" s="2">
        <v>0.5</v>
      </c>
    </row>
    <row r="58" spans="1:12" x14ac:dyDescent="0.3">
      <c r="A58" s="10"/>
      <c r="B58" s="23"/>
      <c r="C58" s="27"/>
      <c r="D58" s="71" cm="1">
        <f t="array" ref="D58">_xlfn.UNIQUE(_xlfn._xlws.FILTER(K:K,J:J=C58))</f>
        <v>0</v>
      </c>
      <c r="E58" s="69">
        <f t="shared" si="1"/>
        <v>0</v>
      </c>
      <c r="F58" s="65" cm="1">
        <f t="array" ref="F58">_xlfn.UNIQUE(_xlfn._xlws.FILTER(L:L,J:J=C58))</f>
        <v>0</v>
      </c>
      <c r="G58" s="14">
        <f>D58*(F58-SUM(G2:G57))</f>
        <v>0</v>
      </c>
      <c r="J58" s="1" t="s">
        <v>76</v>
      </c>
      <c r="K58" s="2">
        <v>0.8</v>
      </c>
      <c r="L58" s="2">
        <v>10</v>
      </c>
    </row>
    <row r="59" spans="1:12" x14ac:dyDescent="0.3">
      <c r="A59" s="10"/>
      <c r="B59" s="23"/>
      <c r="C59" s="27"/>
      <c r="D59" s="71" cm="1">
        <f t="array" ref="D59">_xlfn.UNIQUE(_xlfn._xlws.FILTER(K:K,J:J=C59))</f>
        <v>0</v>
      </c>
      <c r="E59" s="69">
        <f t="shared" si="1"/>
        <v>0</v>
      </c>
      <c r="F59" s="65" cm="1">
        <f t="array" ref="F59">_xlfn.UNIQUE(_xlfn._xlws.FILTER(L:L,J:J=C59))</f>
        <v>0</v>
      </c>
      <c r="G59" s="14">
        <f>D59*(F59-SUM(G2:G58))</f>
        <v>0</v>
      </c>
      <c r="J59" s="1" t="s">
        <v>77</v>
      </c>
      <c r="K59" s="2">
        <v>0.5</v>
      </c>
      <c r="L59" s="2">
        <v>2.5</v>
      </c>
    </row>
    <row r="60" spans="1:12" x14ac:dyDescent="0.3">
      <c r="A60" s="10"/>
      <c r="B60" s="23"/>
      <c r="C60" s="27"/>
      <c r="D60" s="71" cm="1">
        <f t="array" ref="D60">_xlfn.UNIQUE(_xlfn._xlws.FILTER(K:K,J:J=C60))</f>
        <v>0</v>
      </c>
      <c r="E60" s="69">
        <f t="shared" si="1"/>
        <v>0</v>
      </c>
      <c r="F60" s="65" cm="1">
        <f t="array" ref="F60">_xlfn.UNIQUE(_xlfn._xlws.FILTER(L:L,J:J=C60))</f>
        <v>0</v>
      </c>
      <c r="G60" s="14">
        <f>D60*(F60-SUM(G2:G59))</f>
        <v>0</v>
      </c>
      <c r="J60" s="1" t="s">
        <v>78</v>
      </c>
      <c r="K60" s="2">
        <v>0.25</v>
      </c>
      <c r="L60" s="2">
        <v>2.5</v>
      </c>
    </row>
    <row r="61" spans="1:12" x14ac:dyDescent="0.3">
      <c r="A61" s="10"/>
      <c r="B61" s="23"/>
      <c r="C61" s="27"/>
      <c r="D61" s="71" cm="1">
        <f t="array" ref="D61">_xlfn.UNIQUE(_xlfn._xlws.FILTER(K:K,J:J=C61))</f>
        <v>0</v>
      </c>
      <c r="E61" s="69">
        <f t="shared" si="1"/>
        <v>0</v>
      </c>
      <c r="F61" s="65" cm="1">
        <f t="array" ref="F61">_xlfn.UNIQUE(_xlfn._xlws.FILTER(L:L,J:J=C61))</f>
        <v>0</v>
      </c>
      <c r="G61" s="14">
        <f>D61*(F61-SUM(G2:G60))</f>
        <v>0</v>
      </c>
      <c r="J61" s="1" t="s">
        <v>79</v>
      </c>
      <c r="K61" s="2">
        <v>0.7</v>
      </c>
      <c r="L61" s="2">
        <v>10</v>
      </c>
    </row>
    <row r="62" spans="1:12" x14ac:dyDescent="0.3">
      <c r="A62" s="10"/>
      <c r="B62" s="23"/>
      <c r="C62" s="27"/>
      <c r="D62" s="71" cm="1">
        <f t="array" ref="D62">_xlfn.UNIQUE(_xlfn._xlws.FILTER(K:K,J:J=C62))</f>
        <v>0</v>
      </c>
      <c r="E62" s="69">
        <f t="shared" si="1"/>
        <v>0</v>
      </c>
      <c r="F62" s="65" cm="1">
        <f t="array" ref="F62">_xlfn.UNIQUE(_xlfn._xlws.FILTER(L:L,J:J=C62))</f>
        <v>0</v>
      </c>
      <c r="G62" s="14">
        <f>D62*(F62-SUM(G2:G61))</f>
        <v>0</v>
      </c>
      <c r="J62" s="1" t="s">
        <v>80</v>
      </c>
      <c r="K62" s="2">
        <v>0.35</v>
      </c>
      <c r="L62" s="2">
        <v>0.5</v>
      </c>
    </row>
    <row r="63" spans="1:12" x14ac:dyDescent="0.3">
      <c r="A63" s="10"/>
      <c r="B63" s="23"/>
      <c r="C63" s="27"/>
      <c r="D63" s="71" cm="1">
        <f t="array" ref="D63">_xlfn.UNIQUE(_xlfn._xlws.FILTER(K:K,J:J=C63))</f>
        <v>0</v>
      </c>
      <c r="E63" s="69">
        <f t="shared" si="1"/>
        <v>0</v>
      </c>
      <c r="F63" s="65" cm="1">
        <f t="array" ref="F63">_xlfn.UNIQUE(_xlfn._xlws.FILTER(L:L,J:J=C63))</f>
        <v>0</v>
      </c>
      <c r="G63" s="14">
        <f>D63*(F63-SUM(G2:G62))</f>
        <v>0</v>
      </c>
      <c r="J63" s="1" t="s">
        <v>81</v>
      </c>
      <c r="K63" s="2">
        <v>0.7</v>
      </c>
      <c r="L63" s="2">
        <v>10</v>
      </c>
    </row>
    <row r="64" spans="1:12" x14ac:dyDescent="0.3">
      <c r="A64" s="10"/>
      <c r="B64" s="23"/>
      <c r="C64" s="27"/>
      <c r="D64" s="71" cm="1">
        <f t="array" ref="D64">_xlfn.UNIQUE(_xlfn._xlws.FILTER(K:K,J:J=C64))</f>
        <v>0</v>
      </c>
      <c r="E64" s="69">
        <f t="shared" si="1"/>
        <v>0</v>
      </c>
      <c r="F64" s="65" cm="1">
        <f t="array" ref="F64">_xlfn.UNIQUE(_xlfn._xlws.FILTER(L:L,J:J=C64))</f>
        <v>0</v>
      </c>
      <c r="G64" s="14">
        <f>D64*(F64-SUM(G2:G63))</f>
        <v>0</v>
      </c>
      <c r="J64" s="3" t="s">
        <v>82</v>
      </c>
      <c r="K64" s="4">
        <v>0.7</v>
      </c>
      <c r="L64" s="4">
        <v>10</v>
      </c>
    </row>
    <row r="65" spans="1:12" x14ac:dyDescent="0.3">
      <c r="A65" s="10"/>
      <c r="B65" s="23"/>
      <c r="C65" s="27"/>
      <c r="D65" s="71" cm="1">
        <f t="array" ref="D65">_xlfn.UNIQUE(_xlfn._xlws.FILTER(K:K,J:J=C65))</f>
        <v>0</v>
      </c>
      <c r="E65" s="69">
        <f t="shared" si="1"/>
        <v>0</v>
      </c>
      <c r="F65" s="65" cm="1">
        <f t="array" ref="F65">_xlfn.UNIQUE(_xlfn._xlws.FILTER(L:L,J:J=C65))</f>
        <v>0</v>
      </c>
      <c r="G65" s="14">
        <f>D65*(F65-SUM(G2:G64))</f>
        <v>0</v>
      </c>
      <c r="J65" s="3" t="s">
        <v>83</v>
      </c>
      <c r="K65" s="4">
        <v>0.45</v>
      </c>
      <c r="L65" s="4">
        <v>10</v>
      </c>
    </row>
    <row r="66" spans="1:12" x14ac:dyDescent="0.3">
      <c r="A66" s="10"/>
      <c r="B66" s="23"/>
      <c r="C66" s="27"/>
      <c r="D66" s="71" cm="1">
        <f t="array" ref="D66">_xlfn.UNIQUE(_xlfn._xlws.FILTER(K:K,J:J=C66))</f>
        <v>0</v>
      </c>
      <c r="E66" s="69">
        <f t="shared" ref="E66:E75" si="2">F66/2.54</f>
        <v>0</v>
      </c>
      <c r="F66" s="65" cm="1">
        <f t="array" ref="F66">_xlfn.UNIQUE(_xlfn._xlws.FILTER(L:L,J:J=C66))</f>
        <v>0</v>
      </c>
      <c r="G66" s="14">
        <f>D66*(F66-SUM(G2:G65))</f>
        <v>0</v>
      </c>
      <c r="J66" s="3" t="s">
        <v>84</v>
      </c>
      <c r="K66" s="4">
        <v>0.55000000000000004</v>
      </c>
      <c r="L66" s="4">
        <v>7.5</v>
      </c>
    </row>
    <row r="67" spans="1:12" x14ac:dyDescent="0.3">
      <c r="A67" s="10"/>
      <c r="B67" s="23"/>
      <c r="C67" s="27"/>
      <c r="D67" s="71" cm="1">
        <f t="array" ref="D67">_xlfn.UNIQUE(_xlfn._xlws.FILTER(K:K,J:J=C67))</f>
        <v>0</v>
      </c>
      <c r="E67" s="69">
        <f t="shared" si="2"/>
        <v>0</v>
      </c>
      <c r="F67" s="65" cm="1">
        <f t="array" ref="F67">_xlfn.UNIQUE(_xlfn._xlws.FILTER(L:L,J:J=C67))</f>
        <v>0</v>
      </c>
      <c r="G67" s="14">
        <f>D67*(F67-SUM(G2:G66))</f>
        <v>0</v>
      </c>
      <c r="J67" s="3" t="s">
        <v>85</v>
      </c>
      <c r="K67" s="4">
        <v>0.25</v>
      </c>
      <c r="L67" s="4">
        <v>2.5</v>
      </c>
    </row>
    <row r="68" spans="1:12" x14ac:dyDescent="0.3">
      <c r="A68" s="10"/>
      <c r="B68" s="23"/>
      <c r="C68" s="27"/>
      <c r="D68" s="71" cm="1">
        <f t="array" ref="D68">_xlfn.UNIQUE(_xlfn._xlws.FILTER(K:K,J:J=C68))</f>
        <v>0</v>
      </c>
      <c r="E68" s="69">
        <f t="shared" si="2"/>
        <v>0</v>
      </c>
      <c r="F68" s="65" cm="1">
        <f t="array" ref="F68">_xlfn.UNIQUE(_xlfn._xlws.FILTER(L:L,J:J=C68))</f>
        <v>0</v>
      </c>
      <c r="G68" s="14">
        <f>D68*(F68-SUM(G2:G67))</f>
        <v>0</v>
      </c>
      <c r="J68" s="3" t="s">
        <v>86</v>
      </c>
      <c r="K68" s="4">
        <v>0.35</v>
      </c>
      <c r="L68" s="4">
        <v>2.5</v>
      </c>
    </row>
    <row r="69" spans="1:12" x14ac:dyDescent="0.3">
      <c r="A69" s="10"/>
      <c r="B69" s="23"/>
      <c r="C69" s="27"/>
      <c r="D69" s="71" cm="1">
        <f t="array" ref="D69">_xlfn.UNIQUE(_xlfn._xlws.FILTER(K:K,J:J=C69))</f>
        <v>0</v>
      </c>
      <c r="E69" s="69">
        <f t="shared" si="2"/>
        <v>0</v>
      </c>
      <c r="F69" s="65" cm="1">
        <f t="array" ref="F69">_xlfn.UNIQUE(_xlfn._xlws.FILTER(L:L,J:J=C69))</f>
        <v>0</v>
      </c>
      <c r="G69" s="14">
        <f>D69*(F69-SUM(G2:G68))</f>
        <v>0</v>
      </c>
      <c r="J69" s="3" t="s">
        <v>87</v>
      </c>
      <c r="K69" s="4">
        <v>0.15</v>
      </c>
      <c r="L69" s="4">
        <v>7.5</v>
      </c>
    </row>
    <row r="70" spans="1:12" x14ac:dyDescent="0.3">
      <c r="A70" s="10"/>
      <c r="B70" s="23"/>
      <c r="C70" s="27"/>
      <c r="D70" s="71" cm="1">
        <f t="array" ref="D70">_xlfn.UNIQUE(_xlfn._xlws.FILTER(K:K,J:J=C70))</f>
        <v>0</v>
      </c>
      <c r="E70" s="69">
        <f t="shared" si="2"/>
        <v>0</v>
      </c>
      <c r="F70" s="65" cm="1">
        <f t="array" ref="F70">_xlfn.UNIQUE(_xlfn._xlws.FILTER(L:L,J:J=C70))</f>
        <v>0</v>
      </c>
      <c r="G70" s="14">
        <f>D70*(F70-SUM(G2:G69))</f>
        <v>0</v>
      </c>
      <c r="J70" s="3" t="s">
        <v>88</v>
      </c>
      <c r="K70" s="4">
        <v>0.45</v>
      </c>
      <c r="L70" s="4">
        <v>35</v>
      </c>
    </row>
    <row r="71" spans="1:12" x14ac:dyDescent="0.3">
      <c r="A71" s="10"/>
      <c r="B71" s="23"/>
      <c r="C71" s="27"/>
      <c r="D71" s="71" cm="1">
        <f t="array" ref="D71">_xlfn.UNIQUE(_xlfn._xlws.FILTER(K:K,J:J=C71))</f>
        <v>0</v>
      </c>
      <c r="E71" s="69">
        <f t="shared" si="2"/>
        <v>0</v>
      </c>
      <c r="F71" s="65" cm="1">
        <f t="array" ref="F71">_xlfn.UNIQUE(_xlfn._xlws.FILTER(L:L,J:J=C71))</f>
        <v>0</v>
      </c>
      <c r="G71" s="14">
        <f>D71*(F71-SUM(G2:G70))</f>
        <v>0</v>
      </c>
      <c r="J71" s="3" t="s">
        <v>89</v>
      </c>
      <c r="K71" s="4">
        <v>0.7</v>
      </c>
      <c r="L71" s="4">
        <v>35</v>
      </c>
    </row>
    <row r="72" spans="1:12" x14ac:dyDescent="0.3">
      <c r="A72" s="10"/>
      <c r="B72" s="23"/>
      <c r="C72" s="27"/>
      <c r="D72" s="71" cm="1">
        <f t="array" ref="D72">_xlfn.UNIQUE(_xlfn._xlws.FILTER(K:K,J:J=C72))</f>
        <v>0</v>
      </c>
      <c r="E72" s="69">
        <f t="shared" si="2"/>
        <v>0</v>
      </c>
      <c r="F72" s="65" cm="1">
        <f t="array" ref="F72">_xlfn.UNIQUE(_xlfn._xlws.FILTER(L:L,J:J=C72))</f>
        <v>0</v>
      </c>
      <c r="G72" s="14">
        <f>D72*(F72-SUM(G2:G71))</f>
        <v>0</v>
      </c>
      <c r="J72" s="3" t="s">
        <v>90</v>
      </c>
      <c r="K72" s="4">
        <v>0.55000000000000004</v>
      </c>
      <c r="L72" s="4">
        <v>7.5</v>
      </c>
    </row>
    <row r="73" spans="1:12" x14ac:dyDescent="0.3">
      <c r="A73" s="10"/>
      <c r="B73" s="23"/>
      <c r="C73" s="27"/>
      <c r="D73" s="71" cm="1">
        <f t="array" ref="D73">_xlfn.UNIQUE(_xlfn._xlws.FILTER(K:K,J:J=C73))</f>
        <v>0</v>
      </c>
      <c r="E73" s="69">
        <f t="shared" si="2"/>
        <v>0</v>
      </c>
      <c r="F73" s="65" cm="1">
        <f t="array" ref="F73">_xlfn.UNIQUE(_xlfn._xlws.FILTER(L:L,J:J=C73))</f>
        <v>0</v>
      </c>
      <c r="G73" s="14">
        <f>D73*(F73-SUM(G2:G72))</f>
        <v>0</v>
      </c>
      <c r="J73" s="3" t="s">
        <v>91</v>
      </c>
      <c r="K73" s="4">
        <v>0.6</v>
      </c>
      <c r="L73" s="4">
        <v>7.5</v>
      </c>
    </row>
    <row r="74" spans="1:12" x14ac:dyDescent="0.3">
      <c r="A74" s="10"/>
      <c r="B74" s="23"/>
      <c r="C74" s="27"/>
      <c r="D74" s="71" cm="1">
        <f t="array" ref="D74">_xlfn.UNIQUE(_xlfn._xlws.FILTER(K:K,J:J=C74))</f>
        <v>0</v>
      </c>
      <c r="E74" s="69">
        <f t="shared" si="2"/>
        <v>0</v>
      </c>
      <c r="F74" s="65" cm="1">
        <f t="array" ref="F74">_xlfn.UNIQUE(_xlfn._xlws.FILTER(L:L,J:J=C74))</f>
        <v>0</v>
      </c>
      <c r="G74" s="14">
        <f>D74*(F74-SUM(G2:G73))</f>
        <v>0</v>
      </c>
      <c r="J74" s="3" t="s">
        <v>92</v>
      </c>
      <c r="K74" s="4">
        <v>0.4</v>
      </c>
      <c r="L74" s="4">
        <v>10</v>
      </c>
    </row>
    <row r="75" spans="1:12" ht="15" thickBot="1" x14ac:dyDescent="0.35">
      <c r="A75" s="11"/>
      <c r="B75" s="28"/>
      <c r="C75" s="29"/>
      <c r="D75" s="72" cm="1">
        <f t="array" ref="D75">_xlfn.UNIQUE(_xlfn._xlws.FILTER(K:K,J:J=C75))</f>
        <v>0</v>
      </c>
      <c r="E75" s="73">
        <f t="shared" si="2"/>
        <v>0</v>
      </c>
      <c r="F75" s="66" cm="1">
        <f t="array" ref="F75">_xlfn.UNIQUE(_xlfn._xlws.FILTER(L:L,J:J=C75))</f>
        <v>0</v>
      </c>
      <c r="G75" s="15">
        <f>D75*(F75-SUM(G2:G74))</f>
        <v>0</v>
      </c>
      <c r="J75" s="3" t="s">
        <v>93</v>
      </c>
      <c r="K75" s="4">
        <v>0.25</v>
      </c>
      <c r="L75" s="4">
        <v>35</v>
      </c>
    </row>
  </sheetData>
  <dataValidations count="1">
    <dataValidation type="list" allowBlank="1" showInputMessage="1" showErrorMessage="1" sqref="J2:J75 B2:C11 C12:C75" xr:uid="{3E91F2BF-E7ED-49C2-8CEC-306160CE8666}">
      <formula1>$J$2:$J$75</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404EB-B667-4988-A176-4993A08FCA94}">
  <dimension ref="A1:L75"/>
  <sheetViews>
    <sheetView zoomScaleNormal="100" workbookViewId="0">
      <selection activeCell="H12" sqref="H12"/>
    </sheetView>
  </sheetViews>
  <sheetFormatPr defaultRowHeight="14.4" x14ac:dyDescent="0.3"/>
  <cols>
    <col min="1" max="1" width="24.21875" customWidth="1"/>
    <col min="2" max="2" width="10.77734375" customWidth="1"/>
    <col min="3" max="3" width="39" customWidth="1"/>
    <col min="4" max="4" width="10.5546875" style="44" customWidth="1"/>
    <col min="5" max="5" width="11.21875" style="67" customWidth="1"/>
    <col min="6" max="6" width="12.21875" style="44" hidden="1" customWidth="1"/>
    <col min="7" max="7" width="16.77734375" style="8" customWidth="1"/>
    <col min="8" max="8" width="15.21875" style="8" customWidth="1"/>
    <col min="9" max="9" width="15.77734375" customWidth="1"/>
    <col min="10" max="10" width="24" hidden="1" customWidth="1"/>
    <col min="11" max="11" width="13.77734375" hidden="1" customWidth="1"/>
    <col min="12" max="12" width="11.5546875" hidden="1" customWidth="1"/>
    <col min="13" max="13" width="13.77734375" customWidth="1"/>
    <col min="14" max="14" width="14.44140625" customWidth="1"/>
  </cols>
  <sheetData>
    <row r="1" spans="1:12" ht="60.6" customHeight="1" thickBot="1" x14ac:dyDescent="0.35">
      <c r="A1" s="21" t="s">
        <v>6</v>
      </c>
      <c r="B1" s="21" t="s">
        <v>7</v>
      </c>
      <c r="C1" s="7" t="s">
        <v>128</v>
      </c>
      <c r="D1" s="12" t="s">
        <v>8</v>
      </c>
      <c r="E1" s="74" t="s">
        <v>127</v>
      </c>
      <c r="F1" s="13" t="s">
        <v>9</v>
      </c>
      <c r="G1" s="16" t="s">
        <v>10</v>
      </c>
      <c r="H1" s="19" t="s">
        <v>11</v>
      </c>
      <c r="I1" s="20" t="s">
        <v>12</v>
      </c>
      <c r="J1" s="17" t="s">
        <v>13</v>
      </c>
      <c r="K1" s="5" t="s">
        <v>14</v>
      </c>
      <c r="L1" s="6" t="s">
        <v>15</v>
      </c>
    </row>
    <row r="2" spans="1:12" ht="15" thickBot="1" x14ac:dyDescent="0.35">
      <c r="A2" s="9" t="s">
        <v>94</v>
      </c>
      <c r="B2" s="25">
        <v>46260</v>
      </c>
      <c r="C2" s="26" t="s">
        <v>17</v>
      </c>
      <c r="D2" s="70" cm="1">
        <f t="array" ref="D2">_xlfn.UNIQUE(_xlfn._xlws.FILTER(K:K,J:J=C2))</f>
        <v>0.5</v>
      </c>
      <c r="E2" s="68">
        <f>F2/2.54</f>
        <v>0.98425196850393704</v>
      </c>
      <c r="F2" s="64" cm="1">
        <f t="array" ref="F2">_xlfn.UNIQUE(_xlfn._xlws.FILTER(L:L,J:J=C2))</f>
        <v>2.5</v>
      </c>
      <c r="G2" s="22">
        <f>D2*F2</f>
        <v>1.25</v>
      </c>
      <c r="H2" s="31">
        <f>SUM(G2:G75)/30</f>
        <v>0.22295572916666667</v>
      </c>
      <c r="I2" s="30" t="str" cm="1">
        <f t="array" ref="I2">_xlfn.IFS(H2&lt;=0.075,"No-Till", H2&lt;=0.253, "Reduced Till", H2&gt;0.253, "Intensive Till")</f>
        <v>Reduced Till</v>
      </c>
      <c r="J2" s="18" t="s">
        <v>18</v>
      </c>
      <c r="K2" s="2">
        <v>0.25</v>
      </c>
      <c r="L2" s="2">
        <v>5</v>
      </c>
    </row>
    <row r="3" spans="1:12" x14ac:dyDescent="0.3">
      <c r="A3" s="10" t="s">
        <v>95</v>
      </c>
      <c r="B3" s="24">
        <v>46468</v>
      </c>
      <c r="C3" s="27" t="s">
        <v>17</v>
      </c>
      <c r="D3" s="71" cm="1">
        <f t="array" ref="D3">_xlfn.UNIQUE(_xlfn._xlws.FILTER(K:K,J:J=C3))</f>
        <v>0.5</v>
      </c>
      <c r="E3" s="69">
        <f t="shared" ref="E3:E66" si="0">F3/2.54</f>
        <v>0.98425196850393704</v>
      </c>
      <c r="F3" s="65" cm="1">
        <f t="array" ref="F3">_xlfn.UNIQUE(_xlfn._xlws.FILTER(L:L,J:J=C3))</f>
        <v>2.5</v>
      </c>
      <c r="G3" s="14">
        <f>D3*(F3-G2)</f>
        <v>0.625</v>
      </c>
      <c r="J3" s="1" t="s">
        <v>20</v>
      </c>
      <c r="K3" s="2">
        <v>0.55000000000000004</v>
      </c>
      <c r="L3" s="2">
        <v>15</v>
      </c>
    </row>
    <row r="4" spans="1:12" x14ac:dyDescent="0.3">
      <c r="A4" s="10" t="s">
        <v>21</v>
      </c>
      <c r="B4" s="24">
        <v>46296</v>
      </c>
      <c r="C4" s="27" t="s">
        <v>18</v>
      </c>
      <c r="D4" s="71" cm="1">
        <f t="array" ref="D4">_xlfn.UNIQUE(_xlfn._xlws.FILTER(K:K,J:J=C4))</f>
        <v>0.25</v>
      </c>
      <c r="E4" s="69">
        <f t="shared" si="0"/>
        <v>1.9685039370078741</v>
      </c>
      <c r="F4" s="65" cm="1">
        <f t="array" ref="F4">_xlfn.UNIQUE(_xlfn._xlws.FILTER(L:L,J:J=C4))</f>
        <v>5</v>
      </c>
      <c r="G4" s="14">
        <f>D4*(F4-SUM(G2:G3))</f>
        <v>0.78125</v>
      </c>
      <c r="J4" s="1" t="s">
        <v>22</v>
      </c>
      <c r="K4" s="2">
        <v>0.65</v>
      </c>
      <c r="L4" s="2">
        <v>15</v>
      </c>
    </row>
    <row r="5" spans="1:12" x14ac:dyDescent="0.3">
      <c r="A5" s="10" t="s">
        <v>25</v>
      </c>
      <c r="B5" s="24">
        <v>46470</v>
      </c>
      <c r="C5" s="27" t="s">
        <v>18</v>
      </c>
      <c r="D5" s="71" cm="1">
        <f t="array" ref="D5">_xlfn.UNIQUE(_xlfn._xlws.FILTER(K:K,J:J=C5))</f>
        <v>0.25</v>
      </c>
      <c r="E5" s="69">
        <f t="shared" si="0"/>
        <v>1.9685039370078741</v>
      </c>
      <c r="F5" s="65" cm="1">
        <f t="array" ref="F5">_xlfn.UNIQUE(_xlfn._xlws.FILTER(L:L,J:J=C5))</f>
        <v>5</v>
      </c>
      <c r="G5" s="14">
        <f>D5*(F5-SUM(G2:G4))</f>
        <v>0.5859375</v>
      </c>
      <c r="J5" s="1" t="s">
        <v>24</v>
      </c>
      <c r="K5" s="2">
        <v>0.85</v>
      </c>
      <c r="L5" s="2">
        <v>10</v>
      </c>
    </row>
    <row r="6" spans="1:12" x14ac:dyDescent="0.3">
      <c r="A6" s="10" t="s">
        <v>25</v>
      </c>
      <c r="B6" s="24">
        <v>46466</v>
      </c>
      <c r="C6" s="27" t="s">
        <v>40</v>
      </c>
      <c r="D6" s="71" cm="1">
        <f t="array" ref="D6">_xlfn.UNIQUE(_xlfn._xlws.FILTER(K:K,J:J=C6))</f>
        <v>0.3</v>
      </c>
      <c r="E6" s="69">
        <f t="shared" si="0"/>
        <v>3.9370078740157481</v>
      </c>
      <c r="F6" s="65" cm="1">
        <f t="array" ref="F6">_xlfn.UNIQUE(_xlfn._xlws.FILTER(L:L,J:J=C6))</f>
        <v>10</v>
      </c>
      <c r="G6" s="14">
        <f>D6*(F6-SUM(G2:G5))</f>
        <v>2.02734375</v>
      </c>
      <c r="J6" s="1" t="s">
        <v>26</v>
      </c>
      <c r="K6" s="2">
        <v>0.55000000000000004</v>
      </c>
      <c r="L6" s="2">
        <v>15</v>
      </c>
    </row>
    <row r="7" spans="1:12" x14ac:dyDescent="0.3">
      <c r="A7" s="10" t="s">
        <v>21</v>
      </c>
      <c r="B7" s="24">
        <v>46254</v>
      </c>
      <c r="C7" s="27" t="s">
        <v>40</v>
      </c>
      <c r="D7" s="71" cm="1">
        <f t="array" ref="D7">_xlfn.UNIQUE(_xlfn._xlws.FILTER(K:K,J:J=C7))</f>
        <v>0.3</v>
      </c>
      <c r="E7" s="69">
        <f t="shared" si="0"/>
        <v>3.9370078740157481</v>
      </c>
      <c r="F7" s="65" cm="1">
        <f t="array" ref="F7">_xlfn.UNIQUE(_xlfn._xlws.FILTER(L:L,J:J=C7))</f>
        <v>10</v>
      </c>
      <c r="G7" s="14">
        <f>D7*(F7-SUM(G2:G6))</f>
        <v>1.419140625</v>
      </c>
      <c r="J7" s="1" t="s">
        <v>28</v>
      </c>
      <c r="K7" s="2">
        <v>0.25</v>
      </c>
      <c r="L7" s="2">
        <v>2.5</v>
      </c>
    </row>
    <row r="8" spans="1:12" x14ac:dyDescent="0.3">
      <c r="A8" s="10"/>
      <c r="B8" s="24"/>
      <c r="C8" s="27"/>
      <c r="D8" s="71" cm="1">
        <f t="array" ref="D8">_xlfn.UNIQUE(_xlfn._xlws.FILTER(K:K,J:J=C8))</f>
        <v>0</v>
      </c>
      <c r="E8" s="69">
        <f t="shared" si="0"/>
        <v>0</v>
      </c>
      <c r="F8" s="65" cm="1">
        <f t="array" ref="F8">_xlfn.UNIQUE(_xlfn._xlws.FILTER(L:L,J:J=C8))</f>
        <v>0</v>
      </c>
      <c r="G8" s="14">
        <f>D8*(F8-SUM(G2:G7))</f>
        <v>0</v>
      </c>
      <c r="J8" s="1" t="s">
        <v>29</v>
      </c>
      <c r="K8" s="2">
        <v>0.25</v>
      </c>
      <c r="L8" s="2">
        <v>7.5</v>
      </c>
    </row>
    <row r="9" spans="1:12" x14ac:dyDescent="0.3">
      <c r="A9" s="10"/>
      <c r="B9" s="24"/>
      <c r="C9" s="27"/>
      <c r="D9" s="71" cm="1">
        <f t="array" ref="D9">_xlfn.UNIQUE(_xlfn._xlws.FILTER(K:K,J:J=C9))</f>
        <v>0</v>
      </c>
      <c r="E9" s="69">
        <f t="shared" si="0"/>
        <v>0</v>
      </c>
      <c r="F9" s="65" cm="1">
        <f t="array" ref="F9">_xlfn.UNIQUE(_xlfn._xlws.FILTER(L:L,J:J=C9))</f>
        <v>0</v>
      </c>
      <c r="G9" s="14">
        <f>D9*(F9-SUM(G2:G8))</f>
        <v>0</v>
      </c>
      <c r="J9" s="1" t="s">
        <v>30</v>
      </c>
      <c r="K9" s="2">
        <v>0.3</v>
      </c>
      <c r="L9" s="2">
        <v>15</v>
      </c>
    </row>
    <row r="10" spans="1:12" x14ac:dyDescent="0.3">
      <c r="A10" s="10"/>
      <c r="B10" s="24"/>
      <c r="C10" s="27"/>
      <c r="D10" s="71" cm="1">
        <f t="array" ref="D10">_xlfn.UNIQUE(_xlfn._xlws.FILTER(K:K,J:J=C10))</f>
        <v>0</v>
      </c>
      <c r="E10" s="69">
        <f t="shared" si="0"/>
        <v>0</v>
      </c>
      <c r="F10" s="65" cm="1">
        <f t="array" ref="F10">_xlfn.UNIQUE(_xlfn._xlws.FILTER(L:L,J:J=C10))</f>
        <v>0</v>
      </c>
      <c r="G10" s="14">
        <f>D10*(F10-SUM(G2:G9))</f>
        <v>0</v>
      </c>
      <c r="J10" s="1" t="s">
        <v>31</v>
      </c>
      <c r="K10" s="2">
        <v>0.5</v>
      </c>
      <c r="L10" s="2">
        <v>15</v>
      </c>
    </row>
    <row r="11" spans="1:12" x14ac:dyDescent="0.3">
      <c r="A11" s="10"/>
      <c r="B11" s="24"/>
      <c r="C11" s="27"/>
      <c r="D11" s="71" cm="1">
        <f t="array" ref="D11">_xlfn.UNIQUE(_xlfn._xlws.FILTER(K:K,J:J=C11))</f>
        <v>0</v>
      </c>
      <c r="E11" s="69">
        <f t="shared" si="0"/>
        <v>0</v>
      </c>
      <c r="F11" s="65" cm="1">
        <f t="array" ref="F11">_xlfn.UNIQUE(_xlfn._xlws.FILTER(L:L,J:J=C11))</f>
        <v>0</v>
      </c>
      <c r="G11" s="14">
        <f>D11*(F11-SUM(G2:G10))</f>
        <v>0</v>
      </c>
      <c r="J11" s="1" t="s">
        <v>32</v>
      </c>
      <c r="K11" s="2">
        <v>0.1</v>
      </c>
      <c r="L11" s="2">
        <v>6</v>
      </c>
    </row>
    <row r="12" spans="1:12" x14ac:dyDescent="0.3">
      <c r="A12" s="10"/>
      <c r="B12" s="23"/>
      <c r="C12" s="27"/>
      <c r="D12" s="71" cm="1">
        <f t="array" ref="D12">_xlfn.UNIQUE(_xlfn._xlws.FILTER(K:K,J:J=C12))</f>
        <v>0</v>
      </c>
      <c r="E12" s="69">
        <f t="shared" si="0"/>
        <v>0</v>
      </c>
      <c r="F12" s="65" cm="1">
        <f t="array" ref="F12">_xlfn.UNIQUE(_xlfn._xlws.FILTER(L:L,J:J=C12))</f>
        <v>0</v>
      </c>
      <c r="G12" s="14">
        <f>D12*(F12-SUM(G2:G11))</f>
        <v>0</v>
      </c>
      <c r="J12" s="1" t="s">
        <v>33</v>
      </c>
      <c r="K12" s="2">
        <v>0.25</v>
      </c>
      <c r="L12" s="2">
        <v>2.5</v>
      </c>
    </row>
    <row r="13" spans="1:12" x14ac:dyDescent="0.3">
      <c r="A13" s="10"/>
      <c r="B13" s="23"/>
      <c r="C13" s="27"/>
      <c r="D13" s="71" cm="1">
        <f t="array" ref="D13">_xlfn.UNIQUE(_xlfn._xlws.FILTER(K:K,J:J=C13))</f>
        <v>0</v>
      </c>
      <c r="E13" s="69">
        <f t="shared" si="0"/>
        <v>0</v>
      </c>
      <c r="F13" s="65" cm="1">
        <f t="array" ref="F13">_xlfn.UNIQUE(_xlfn._xlws.FILTER(L:L,J:J=C13))</f>
        <v>0</v>
      </c>
      <c r="G13" s="14">
        <f>D13*(F13-SUM(G2:G12))</f>
        <v>0</v>
      </c>
      <c r="J13" s="1" t="s">
        <v>34</v>
      </c>
      <c r="K13" s="2">
        <v>0.35</v>
      </c>
      <c r="L13" s="2">
        <v>4</v>
      </c>
    </row>
    <row r="14" spans="1:12" x14ac:dyDescent="0.3">
      <c r="A14" s="10"/>
      <c r="B14" s="23"/>
      <c r="C14" s="27"/>
      <c r="D14" s="71" cm="1">
        <f t="array" ref="D14">_xlfn.UNIQUE(_xlfn._xlws.FILTER(K:K,J:J=C14))</f>
        <v>0</v>
      </c>
      <c r="E14" s="69">
        <f t="shared" si="0"/>
        <v>0</v>
      </c>
      <c r="F14" s="65" cm="1">
        <f t="array" ref="F14">_xlfn.UNIQUE(_xlfn._xlws.FILTER(L:L,J:J=C14))</f>
        <v>0</v>
      </c>
      <c r="G14" s="14">
        <f>D14*(F14-SUM(G2:G13))</f>
        <v>0</v>
      </c>
      <c r="J14" s="1" t="s">
        <v>23</v>
      </c>
      <c r="K14" s="2">
        <v>0.3</v>
      </c>
      <c r="L14" s="2">
        <v>10</v>
      </c>
    </row>
    <row r="15" spans="1:12" x14ac:dyDescent="0.3">
      <c r="A15" s="10"/>
      <c r="B15" s="23"/>
      <c r="C15" s="27"/>
      <c r="D15" s="71" cm="1">
        <f t="array" ref="D15">_xlfn.UNIQUE(_xlfn._xlws.FILTER(K:K,J:J=C15))</f>
        <v>0</v>
      </c>
      <c r="E15" s="69">
        <f t="shared" si="0"/>
        <v>0</v>
      </c>
      <c r="F15" s="65" cm="1">
        <f t="array" ref="F15">_xlfn.UNIQUE(_xlfn._xlws.FILTER(L:L,J:J=C15))</f>
        <v>0</v>
      </c>
      <c r="G15" s="14">
        <f>D15*(F15-SUM(G2:G14))</f>
        <v>0</v>
      </c>
      <c r="J15" s="1" t="s">
        <v>35</v>
      </c>
      <c r="K15" s="2">
        <v>0.25</v>
      </c>
      <c r="L15" s="2">
        <v>35</v>
      </c>
    </row>
    <row r="16" spans="1:12" x14ac:dyDescent="0.3">
      <c r="A16" s="10"/>
      <c r="B16" s="23"/>
      <c r="C16" s="27"/>
      <c r="D16" s="71" cm="1">
        <f t="array" ref="D16">_xlfn.UNIQUE(_xlfn._xlws.FILTER(K:K,J:J=C16))</f>
        <v>0</v>
      </c>
      <c r="E16" s="69">
        <f t="shared" si="0"/>
        <v>0</v>
      </c>
      <c r="F16" s="65" cm="1">
        <f t="array" ref="F16">_xlfn.UNIQUE(_xlfn._xlws.FILTER(L:L,J:J=C16))</f>
        <v>0</v>
      </c>
      <c r="G16" s="14">
        <f>D16*(F16-SUM(G2:G15))</f>
        <v>0</v>
      </c>
      <c r="J16" s="1" t="s">
        <v>17</v>
      </c>
      <c r="K16" s="2">
        <v>0.5</v>
      </c>
      <c r="L16" s="2">
        <v>2.5</v>
      </c>
    </row>
    <row r="17" spans="1:12" x14ac:dyDescent="0.3">
      <c r="A17" s="10"/>
      <c r="B17" s="23"/>
      <c r="C17" s="27"/>
      <c r="D17" s="71" cm="1">
        <f t="array" ref="D17">_xlfn.UNIQUE(_xlfn._xlws.FILTER(K:K,J:J=C17))</f>
        <v>0</v>
      </c>
      <c r="E17" s="69">
        <f t="shared" si="0"/>
        <v>0</v>
      </c>
      <c r="F17" s="65" cm="1">
        <f t="array" ref="F17">_xlfn.UNIQUE(_xlfn._xlws.FILTER(L:L,J:J=C17))</f>
        <v>0</v>
      </c>
      <c r="G17" s="14">
        <f>D17*(F17-SUM(G2:G16))</f>
        <v>0</v>
      </c>
      <c r="J17" s="1" t="s">
        <v>36</v>
      </c>
      <c r="K17" s="2">
        <v>0.55000000000000004</v>
      </c>
      <c r="L17" s="2">
        <v>15</v>
      </c>
    </row>
    <row r="18" spans="1:12" x14ac:dyDescent="0.3">
      <c r="A18" s="10"/>
      <c r="B18" s="23"/>
      <c r="C18" s="27"/>
      <c r="D18" s="71" cm="1">
        <f t="array" ref="D18">_xlfn.UNIQUE(_xlfn._xlws.FILTER(K:K,J:J=C18))</f>
        <v>0</v>
      </c>
      <c r="E18" s="69">
        <f t="shared" si="0"/>
        <v>0</v>
      </c>
      <c r="F18" s="65" cm="1">
        <f t="array" ref="F18">_xlfn.UNIQUE(_xlfn._xlws.FILTER(L:L,J:J=C18))</f>
        <v>0</v>
      </c>
      <c r="G18" s="14">
        <f>D18*(F18-SUM(G2:G17))</f>
        <v>0</v>
      </c>
      <c r="J18" s="1" t="s">
        <v>37</v>
      </c>
      <c r="K18" s="2">
        <v>0.55000000000000004</v>
      </c>
      <c r="L18" s="2">
        <v>15</v>
      </c>
    </row>
    <row r="19" spans="1:12" x14ac:dyDescent="0.3">
      <c r="A19" s="10"/>
      <c r="B19" s="23"/>
      <c r="C19" s="27"/>
      <c r="D19" s="71" cm="1">
        <f t="array" ref="D19">_xlfn.UNIQUE(_xlfn._xlws.FILTER(K:K,J:J=C19))</f>
        <v>0</v>
      </c>
      <c r="E19" s="69">
        <f t="shared" si="0"/>
        <v>0</v>
      </c>
      <c r="F19" s="65" cm="1">
        <f t="array" ref="F19">_xlfn.UNIQUE(_xlfn._xlws.FILTER(L:L,J:J=C19))</f>
        <v>0</v>
      </c>
      <c r="G19" s="14">
        <f>D19*(F19-SUM(G2:G18))</f>
        <v>0</v>
      </c>
      <c r="J19" s="1" t="s">
        <v>27</v>
      </c>
      <c r="K19" s="2">
        <v>0.85</v>
      </c>
      <c r="L19" s="2">
        <v>10</v>
      </c>
    </row>
    <row r="20" spans="1:12" x14ac:dyDescent="0.3">
      <c r="A20" s="10"/>
      <c r="B20" s="23"/>
      <c r="C20" s="27"/>
      <c r="D20" s="71" cm="1">
        <f t="array" ref="D20">_xlfn.UNIQUE(_xlfn._xlws.FILTER(K:K,J:J=C20))</f>
        <v>0</v>
      </c>
      <c r="E20" s="69">
        <f t="shared" si="0"/>
        <v>0</v>
      </c>
      <c r="F20" s="65" cm="1">
        <f t="array" ref="F20">_xlfn.UNIQUE(_xlfn._xlws.FILTER(L:L,J:J=C20))</f>
        <v>0</v>
      </c>
      <c r="G20" s="14">
        <f>D20*(F20-SUM(G2:G19))</f>
        <v>0</v>
      </c>
      <c r="J20" s="1" t="s">
        <v>38</v>
      </c>
      <c r="K20" s="2">
        <v>0.55000000000000004</v>
      </c>
      <c r="L20" s="2">
        <v>10</v>
      </c>
    </row>
    <row r="21" spans="1:12" x14ac:dyDescent="0.3">
      <c r="A21" s="10"/>
      <c r="B21" s="23"/>
      <c r="C21" s="27"/>
      <c r="D21" s="71" cm="1">
        <f t="array" ref="D21">_xlfn.UNIQUE(_xlfn._xlws.FILTER(K:K,J:J=C21))</f>
        <v>0</v>
      </c>
      <c r="E21" s="69">
        <f t="shared" si="0"/>
        <v>0</v>
      </c>
      <c r="F21" s="65" cm="1">
        <f t="array" ref="F21">_xlfn.UNIQUE(_xlfn._xlws.FILTER(L:L,J:J=C21))</f>
        <v>0</v>
      </c>
      <c r="G21" s="14">
        <f>D21*(F21-SUM(G2:G20))</f>
        <v>0</v>
      </c>
      <c r="J21" s="1" t="s">
        <v>39</v>
      </c>
      <c r="K21" s="2">
        <v>0.1</v>
      </c>
      <c r="L21" s="2">
        <v>6</v>
      </c>
    </row>
    <row r="22" spans="1:12" x14ac:dyDescent="0.3">
      <c r="A22" s="10"/>
      <c r="B22" s="23"/>
      <c r="C22" s="27"/>
      <c r="D22" s="71" cm="1">
        <f t="array" ref="D22">_xlfn.UNIQUE(_xlfn._xlws.FILTER(K:K,J:J=C22))</f>
        <v>0</v>
      </c>
      <c r="E22" s="69">
        <f t="shared" si="0"/>
        <v>0</v>
      </c>
      <c r="F22" s="65" cm="1">
        <f t="array" ref="F22">_xlfn.UNIQUE(_xlfn._xlws.FILTER(L:L,J:J=C22))</f>
        <v>0</v>
      </c>
      <c r="G22" s="14">
        <f>D22*(F22-SUM(G2:G21))</f>
        <v>0</v>
      </c>
      <c r="J22" s="1" t="s">
        <v>40</v>
      </c>
      <c r="K22" s="2">
        <v>0.3</v>
      </c>
      <c r="L22" s="2">
        <v>10</v>
      </c>
    </row>
    <row r="23" spans="1:12" x14ac:dyDescent="0.3">
      <c r="A23" s="10"/>
      <c r="B23" s="23"/>
      <c r="C23" s="27"/>
      <c r="D23" s="71" cm="1">
        <f t="array" ref="D23">_xlfn.UNIQUE(_xlfn._xlws.FILTER(K:K,J:J=C23))</f>
        <v>0</v>
      </c>
      <c r="E23" s="69">
        <f t="shared" si="0"/>
        <v>0</v>
      </c>
      <c r="F23" s="65" cm="1">
        <f t="array" ref="F23">_xlfn.UNIQUE(_xlfn._xlws.FILTER(L:L,J:J=C23))</f>
        <v>0</v>
      </c>
      <c r="G23" s="14">
        <f>D23*(F23-SUM(G2:G22))</f>
        <v>0</v>
      </c>
      <c r="J23" s="1" t="s">
        <v>41</v>
      </c>
      <c r="K23" s="2">
        <v>0.55000000000000004</v>
      </c>
      <c r="L23" s="2">
        <v>10</v>
      </c>
    </row>
    <row r="24" spans="1:12" x14ac:dyDescent="0.3">
      <c r="A24" s="10"/>
      <c r="B24" s="23"/>
      <c r="C24" s="27"/>
      <c r="D24" s="71" cm="1">
        <f t="array" ref="D24">_xlfn.UNIQUE(_xlfn._xlws.FILTER(K:K,J:J=C24))</f>
        <v>0</v>
      </c>
      <c r="E24" s="69">
        <f t="shared" si="0"/>
        <v>0</v>
      </c>
      <c r="F24" s="65" cm="1">
        <f t="array" ref="F24">_xlfn.UNIQUE(_xlfn._xlws.FILTER(L:L,J:J=C24))</f>
        <v>0</v>
      </c>
      <c r="G24" s="14">
        <f>D24*(F24-SUM(G2:G23))</f>
        <v>0</v>
      </c>
      <c r="J24" s="1" t="s">
        <v>42</v>
      </c>
      <c r="K24" s="2">
        <v>0.2</v>
      </c>
      <c r="L24" s="2">
        <v>2.5</v>
      </c>
    </row>
    <row r="25" spans="1:12" x14ac:dyDescent="0.3">
      <c r="A25" s="10"/>
      <c r="B25" s="23"/>
      <c r="C25" s="27"/>
      <c r="D25" s="71" cm="1">
        <f t="array" ref="D25">_xlfn.UNIQUE(_xlfn._xlws.FILTER(K:K,J:J=C25))</f>
        <v>0</v>
      </c>
      <c r="E25" s="69">
        <f t="shared" si="0"/>
        <v>0</v>
      </c>
      <c r="F25" s="65" cm="1">
        <f t="array" ref="F25">_xlfn.UNIQUE(_xlfn._xlws.FILTER(L:L,J:J=C25))</f>
        <v>0</v>
      </c>
      <c r="G25" s="14">
        <f>D25*(F25-SUM(G2:G24))</f>
        <v>0</v>
      </c>
      <c r="J25" s="1" t="s">
        <v>43</v>
      </c>
      <c r="K25" s="2">
        <v>0.1</v>
      </c>
      <c r="L25" s="2">
        <v>6</v>
      </c>
    </row>
    <row r="26" spans="1:12" x14ac:dyDescent="0.3">
      <c r="A26" s="10"/>
      <c r="B26" s="23"/>
      <c r="C26" s="27"/>
      <c r="D26" s="71" cm="1">
        <f t="array" ref="D26">_xlfn.UNIQUE(_xlfn._xlws.FILTER(K:K,J:J=C26))</f>
        <v>0</v>
      </c>
      <c r="E26" s="69">
        <f t="shared" si="0"/>
        <v>0</v>
      </c>
      <c r="F26" s="65" cm="1">
        <f t="array" ref="F26">_xlfn.UNIQUE(_xlfn._xlws.FILTER(L:L,J:J=C26))</f>
        <v>0</v>
      </c>
      <c r="G26" s="14">
        <f>D26*(F26-SUM(G2:G25))</f>
        <v>0</v>
      </c>
      <c r="J26" s="1" t="s">
        <v>44</v>
      </c>
      <c r="K26" s="2">
        <v>0.7</v>
      </c>
      <c r="L26" s="2">
        <v>10</v>
      </c>
    </row>
    <row r="27" spans="1:12" x14ac:dyDescent="0.3">
      <c r="A27" s="10"/>
      <c r="B27" s="23"/>
      <c r="C27" s="27"/>
      <c r="D27" s="71" cm="1">
        <f t="array" ref="D27">_xlfn.UNIQUE(_xlfn._xlws.FILTER(K:K,J:J=C27))</f>
        <v>0</v>
      </c>
      <c r="E27" s="69">
        <f t="shared" si="0"/>
        <v>0</v>
      </c>
      <c r="F27" s="65" cm="1">
        <f t="array" ref="F27">_xlfn.UNIQUE(_xlfn._xlws.FILTER(L:L,J:J=C27))</f>
        <v>0</v>
      </c>
      <c r="G27" s="14">
        <f>D27*(F27-SUM(G2:G26))</f>
        <v>0</v>
      </c>
      <c r="J27" s="1" t="s">
        <v>45</v>
      </c>
      <c r="K27" s="2">
        <v>0.75</v>
      </c>
      <c r="L27" s="2">
        <v>2.5</v>
      </c>
    </row>
    <row r="28" spans="1:12" x14ac:dyDescent="0.3">
      <c r="A28" s="10"/>
      <c r="B28" s="23"/>
      <c r="C28" s="27"/>
      <c r="D28" s="71" cm="1">
        <f t="array" ref="D28">_xlfn.UNIQUE(_xlfn._xlws.FILTER(K:K,J:J=C28))</f>
        <v>0</v>
      </c>
      <c r="E28" s="69">
        <f t="shared" si="0"/>
        <v>0</v>
      </c>
      <c r="F28" s="65" cm="1">
        <f t="array" ref="F28">_xlfn.UNIQUE(_xlfn._xlws.FILTER(L:L,J:J=C28))</f>
        <v>0</v>
      </c>
      <c r="G28" s="14">
        <f>D28*(F28-SUM(G2:G27))</f>
        <v>0</v>
      </c>
      <c r="J28" s="1" t="s">
        <v>46</v>
      </c>
      <c r="K28" s="2">
        <v>0.2</v>
      </c>
      <c r="L28" s="2">
        <v>2.5</v>
      </c>
    </row>
    <row r="29" spans="1:12" x14ac:dyDescent="0.3">
      <c r="A29" s="10"/>
      <c r="B29" s="23"/>
      <c r="C29" s="27"/>
      <c r="D29" s="71" cm="1">
        <f t="array" ref="D29">_xlfn.UNIQUE(_xlfn._xlws.FILTER(K:K,J:J=C29))</f>
        <v>0</v>
      </c>
      <c r="E29" s="69">
        <f t="shared" si="0"/>
        <v>0</v>
      </c>
      <c r="F29" s="65" cm="1">
        <f t="array" ref="F29">_xlfn.UNIQUE(_xlfn._xlws.FILTER(L:L,J:J=C29))</f>
        <v>0</v>
      </c>
      <c r="G29" s="14">
        <f>D29*(F29-SUM(G2:G28))</f>
        <v>0</v>
      </c>
      <c r="J29" s="1" t="s">
        <v>47</v>
      </c>
      <c r="K29" s="2">
        <v>0.5</v>
      </c>
      <c r="L29" s="2">
        <v>10</v>
      </c>
    </row>
    <row r="30" spans="1:12" x14ac:dyDescent="0.3">
      <c r="A30" s="10"/>
      <c r="B30" s="23"/>
      <c r="C30" s="27"/>
      <c r="D30" s="71" cm="1">
        <f t="array" ref="D30">_xlfn.UNIQUE(_xlfn._xlws.FILTER(K:K,J:J=C30))</f>
        <v>0</v>
      </c>
      <c r="E30" s="69">
        <f t="shared" si="0"/>
        <v>0</v>
      </c>
      <c r="F30" s="65" cm="1">
        <f t="array" ref="F30">_xlfn.UNIQUE(_xlfn._xlws.FILTER(L:L,J:J=C30))</f>
        <v>0</v>
      </c>
      <c r="G30" s="14">
        <f>D30*(F30-SUM(G2:G29))</f>
        <v>0</v>
      </c>
      <c r="J30" s="1" t="s">
        <v>48</v>
      </c>
      <c r="K30" s="2">
        <v>0.5</v>
      </c>
      <c r="L30" s="2">
        <v>7.5</v>
      </c>
    </row>
    <row r="31" spans="1:12" x14ac:dyDescent="0.3">
      <c r="A31" s="10"/>
      <c r="B31" s="23"/>
      <c r="C31" s="27"/>
      <c r="D31" s="71" cm="1">
        <f t="array" ref="D31">_xlfn.UNIQUE(_xlfn._xlws.FILTER(K:K,J:J=C31))</f>
        <v>0</v>
      </c>
      <c r="E31" s="69">
        <f t="shared" si="0"/>
        <v>0</v>
      </c>
      <c r="F31" s="65" cm="1">
        <f t="array" ref="F31">_xlfn.UNIQUE(_xlfn._xlws.FILTER(L:L,J:J=C31))</f>
        <v>0</v>
      </c>
      <c r="G31" s="14">
        <f>D31*(F31-SUM(G2:G30))</f>
        <v>0</v>
      </c>
      <c r="J31" s="1" t="s">
        <v>49</v>
      </c>
      <c r="K31" s="2">
        <v>0.3</v>
      </c>
      <c r="L31" s="2">
        <v>15</v>
      </c>
    </row>
    <row r="32" spans="1:12" x14ac:dyDescent="0.3">
      <c r="A32" s="10"/>
      <c r="B32" s="23"/>
      <c r="C32" s="27"/>
      <c r="D32" s="71" cm="1">
        <f t="array" ref="D32">_xlfn.UNIQUE(_xlfn._xlws.FILTER(K:K,J:J=C32))</f>
        <v>0</v>
      </c>
      <c r="E32" s="69">
        <f t="shared" si="0"/>
        <v>0</v>
      </c>
      <c r="F32" s="65" cm="1">
        <f t="array" ref="F32">_xlfn.UNIQUE(_xlfn._xlws.FILTER(L:L,J:J=C32))</f>
        <v>0</v>
      </c>
      <c r="G32" s="14">
        <f>D32*(F32-SUM(G2:G31))</f>
        <v>0</v>
      </c>
      <c r="J32" s="1" t="s">
        <v>50</v>
      </c>
      <c r="K32" s="2">
        <v>0.3</v>
      </c>
      <c r="L32" s="2">
        <v>15</v>
      </c>
    </row>
    <row r="33" spans="1:12" x14ac:dyDescent="0.3">
      <c r="A33" s="10"/>
      <c r="B33" s="23"/>
      <c r="C33" s="27"/>
      <c r="D33" s="71" cm="1">
        <f t="array" ref="D33">_xlfn.UNIQUE(_xlfn._xlws.FILTER(K:K,J:J=C33))</f>
        <v>0</v>
      </c>
      <c r="E33" s="69">
        <f t="shared" si="0"/>
        <v>0</v>
      </c>
      <c r="F33" s="65" cm="1">
        <f t="array" ref="F33">_xlfn.UNIQUE(_xlfn._xlws.FILTER(L:L,J:J=C33))</f>
        <v>0</v>
      </c>
      <c r="G33" s="14">
        <f>D33*(F33-SUM(G2:G32))</f>
        <v>0</v>
      </c>
      <c r="J33" s="1" t="s">
        <v>51</v>
      </c>
      <c r="K33" s="2">
        <v>0.75</v>
      </c>
      <c r="L33" s="2">
        <v>2.5</v>
      </c>
    </row>
    <row r="34" spans="1:12" x14ac:dyDescent="0.3">
      <c r="A34" s="10"/>
      <c r="B34" s="23"/>
      <c r="C34" s="27"/>
      <c r="D34" s="71" cm="1">
        <f t="array" ref="D34">_xlfn.UNIQUE(_xlfn._xlws.FILTER(K:K,J:J=C34))</f>
        <v>0</v>
      </c>
      <c r="E34" s="69">
        <f t="shared" si="0"/>
        <v>0</v>
      </c>
      <c r="F34" s="65" cm="1">
        <f t="array" ref="F34">_xlfn.UNIQUE(_xlfn._xlws.FILTER(L:L,J:J=C34))</f>
        <v>0</v>
      </c>
      <c r="G34" s="14">
        <f>D34*(F34-SUM(G2:G33))</f>
        <v>0</v>
      </c>
      <c r="J34" s="1" t="s">
        <v>52</v>
      </c>
      <c r="K34" s="2">
        <v>0.5</v>
      </c>
      <c r="L34" s="2">
        <v>2.5</v>
      </c>
    </row>
    <row r="35" spans="1:12" x14ac:dyDescent="0.3">
      <c r="A35" s="10"/>
      <c r="B35" s="23"/>
      <c r="C35" s="27"/>
      <c r="D35" s="71" cm="1">
        <f t="array" ref="D35">_xlfn.UNIQUE(_xlfn._xlws.FILTER(K:K,J:J=C35))</f>
        <v>0</v>
      </c>
      <c r="E35" s="69">
        <f t="shared" si="0"/>
        <v>0</v>
      </c>
      <c r="F35" s="65" cm="1">
        <f t="array" ref="F35">_xlfn.UNIQUE(_xlfn._xlws.FILTER(L:L,J:J=C35))</f>
        <v>0</v>
      </c>
      <c r="G35" s="14">
        <f>D35*(F35-SUM(G2:G34))</f>
        <v>0</v>
      </c>
      <c r="J35" s="1" t="s">
        <v>53</v>
      </c>
      <c r="K35" s="2">
        <v>0.15</v>
      </c>
      <c r="L35" s="2">
        <v>4</v>
      </c>
    </row>
    <row r="36" spans="1:12" x14ac:dyDescent="0.3">
      <c r="A36" s="10"/>
      <c r="B36" s="23"/>
      <c r="C36" s="27"/>
      <c r="D36" s="71" cm="1">
        <f t="array" ref="D36">_xlfn.UNIQUE(_xlfn._xlws.FILTER(K:K,J:J=C36))</f>
        <v>0</v>
      </c>
      <c r="E36" s="69">
        <f t="shared" si="0"/>
        <v>0</v>
      </c>
      <c r="F36" s="65" cm="1">
        <f t="array" ref="F36">_xlfn.UNIQUE(_xlfn._xlws.FILTER(L:L,J:J=C36))</f>
        <v>0</v>
      </c>
      <c r="G36" s="14">
        <f>D36*(F36-SUM(G2:G35))</f>
        <v>0</v>
      </c>
      <c r="J36" s="1" t="s">
        <v>54</v>
      </c>
      <c r="K36" s="2">
        <v>0.45</v>
      </c>
      <c r="L36" s="2">
        <v>10</v>
      </c>
    </row>
    <row r="37" spans="1:12" x14ac:dyDescent="0.3">
      <c r="A37" s="10"/>
      <c r="B37" s="23"/>
      <c r="C37" s="27"/>
      <c r="D37" s="71" cm="1">
        <f t="array" ref="D37">_xlfn.UNIQUE(_xlfn._xlws.FILTER(K:K,J:J=C37))</f>
        <v>0</v>
      </c>
      <c r="E37" s="69">
        <f t="shared" si="0"/>
        <v>0</v>
      </c>
      <c r="F37" s="65" cm="1">
        <f t="array" ref="F37">_xlfn.UNIQUE(_xlfn._xlws.FILTER(L:L,J:J=C37))</f>
        <v>0</v>
      </c>
      <c r="G37" s="14">
        <f>D37*(F37-SUM(G2:G36))</f>
        <v>0</v>
      </c>
      <c r="J37" s="1" t="s">
        <v>55</v>
      </c>
      <c r="K37" s="2">
        <v>0.7</v>
      </c>
      <c r="L37" s="2">
        <v>10</v>
      </c>
    </row>
    <row r="38" spans="1:12" x14ac:dyDescent="0.3">
      <c r="A38" s="10"/>
      <c r="B38" s="23"/>
      <c r="C38" s="27"/>
      <c r="D38" s="71" cm="1">
        <f t="array" ref="D38">_xlfn.UNIQUE(_xlfn._xlws.FILTER(K:K,J:J=C38))</f>
        <v>0</v>
      </c>
      <c r="E38" s="69">
        <f t="shared" si="0"/>
        <v>0</v>
      </c>
      <c r="F38" s="65" cm="1">
        <f t="array" ref="F38">_xlfn.UNIQUE(_xlfn._xlws.FILTER(L:L,J:J=C38))</f>
        <v>0</v>
      </c>
      <c r="G38" s="14">
        <f>D38*(F38-SUM(G2:G37))</f>
        <v>0</v>
      </c>
      <c r="J38" s="1" t="s">
        <v>56</v>
      </c>
      <c r="K38" s="2">
        <v>0.95</v>
      </c>
      <c r="L38" s="2">
        <v>15</v>
      </c>
    </row>
    <row r="39" spans="1:12" x14ac:dyDescent="0.3">
      <c r="A39" s="10"/>
      <c r="B39" s="23"/>
      <c r="C39" s="27"/>
      <c r="D39" s="71" cm="1">
        <f t="array" ref="D39">_xlfn.UNIQUE(_xlfn._xlws.FILTER(K:K,J:J=C39))</f>
        <v>0</v>
      </c>
      <c r="E39" s="69">
        <f t="shared" si="0"/>
        <v>0</v>
      </c>
      <c r="F39" s="65" cm="1">
        <f t="array" ref="F39">_xlfn.UNIQUE(_xlfn._xlws.FILTER(L:L,J:J=C39))</f>
        <v>0</v>
      </c>
      <c r="G39" s="14">
        <f>D39*(F39-SUM(G2:G38))</f>
        <v>0</v>
      </c>
      <c r="J39" s="1" t="s">
        <v>57</v>
      </c>
      <c r="K39" s="2">
        <v>0.3</v>
      </c>
      <c r="L39" s="2">
        <v>2.5</v>
      </c>
    </row>
    <row r="40" spans="1:12" x14ac:dyDescent="0.3">
      <c r="A40" s="10"/>
      <c r="B40" s="23"/>
      <c r="C40" s="27"/>
      <c r="D40" s="71" cm="1">
        <f t="array" ref="D40">_xlfn.UNIQUE(_xlfn._xlws.FILTER(K:K,J:J=C40))</f>
        <v>0</v>
      </c>
      <c r="E40" s="69">
        <f t="shared" si="0"/>
        <v>0</v>
      </c>
      <c r="F40" s="65" cm="1">
        <f t="array" ref="F40">_xlfn.UNIQUE(_xlfn._xlws.FILTER(L:L,J:J=C40))</f>
        <v>0</v>
      </c>
      <c r="G40" s="14">
        <f>D40*(F40-SUM(G2:G39))</f>
        <v>0</v>
      </c>
      <c r="J40" s="1" t="s">
        <v>58</v>
      </c>
      <c r="K40" s="2">
        <v>0.7</v>
      </c>
      <c r="L40" s="2">
        <v>10</v>
      </c>
    </row>
    <row r="41" spans="1:12" x14ac:dyDescent="0.3">
      <c r="A41" s="10"/>
      <c r="B41" s="23"/>
      <c r="C41" s="27"/>
      <c r="D41" s="71" cm="1">
        <f t="array" ref="D41">_xlfn.UNIQUE(_xlfn._xlws.FILTER(K:K,J:J=C41))</f>
        <v>0</v>
      </c>
      <c r="E41" s="69">
        <f t="shared" si="0"/>
        <v>0</v>
      </c>
      <c r="F41" s="65" cm="1">
        <f t="array" ref="F41">_xlfn.UNIQUE(_xlfn._xlws.FILTER(L:L,J:J=C41))</f>
        <v>0</v>
      </c>
      <c r="G41" s="14">
        <f>D41*(F41-SUM(G2:G40))</f>
        <v>0</v>
      </c>
      <c r="J41" s="1" t="s">
        <v>59</v>
      </c>
      <c r="K41" s="2">
        <v>0.55000000000000004</v>
      </c>
      <c r="L41" s="2">
        <v>10</v>
      </c>
    </row>
    <row r="42" spans="1:12" x14ac:dyDescent="0.3">
      <c r="A42" s="10"/>
      <c r="B42" s="23"/>
      <c r="C42" s="27"/>
      <c r="D42" s="71" cm="1">
        <f t="array" ref="D42">_xlfn.UNIQUE(_xlfn._xlws.FILTER(K:K,J:J=C42))</f>
        <v>0</v>
      </c>
      <c r="E42" s="69">
        <f t="shared" si="0"/>
        <v>0</v>
      </c>
      <c r="F42" s="65" cm="1">
        <f t="array" ref="F42">_xlfn.UNIQUE(_xlfn._xlws.FILTER(L:L,J:J=C42))</f>
        <v>0</v>
      </c>
      <c r="G42" s="14">
        <f>D42*(F42-SUM(G2:G41))</f>
        <v>0</v>
      </c>
      <c r="J42" s="1" t="s">
        <v>60</v>
      </c>
      <c r="K42" s="2">
        <v>0.6</v>
      </c>
      <c r="L42" s="2">
        <v>10</v>
      </c>
    </row>
    <row r="43" spans="1:12" x14ac:dyDescent="0.3">
      <c r="A43" s="10"/>
      <c r="B43" s="23"/>
      <c r="C43" s="27"/>
      <c r="D43" s="71" cm="1">
        <f t="array" ref="D43">_xlfn.UNIQUE(_xlfn._xlws.FILTER(K:K,J:J=C43))</f>
        <v>0</v>
      </c>
      <c r="E43" s="69">
        <f t="shared" si="0"/>
        <v>0</v>
      </c>
      <c r="F43" s="65" cm="1">
        <f t="array" ref="F43">_xlfn.UNIQUE(_xlfn._xlws.FILTER(L:L,J:J=C43))</f>
        <v>0</v>
      </c>
      <c r="G43" s="14">
        <f>D43*(F43-SUM(G2:G42))</f>
        <v>0</v>
      </c>
      <c r="J43" s="1" t="s">
        <v>61</v>
      </c>
      <c r="K43" s="2">
        <v>0.35</v>
      </c>
      <c r="L43" s="2">
        <v>4</v>
      </c>
    </row>
    <row r="44" spans="1:12" x14ac:dyDescent="0.3">
      <c r="A44" s="10"/>
      <c r="B44" s="23"/>
      <c r="C44" s="27"/>
      <c r="D44" s="71" cm="1">
        <f t="array" ref="D44">_xlfn.UNIQUE(_xlfn._xlws.FILTER(K:K,J:J=C44))</f>
        <v>0</v>
      </c>
      <c r="E44" s="69">
        <f t="shared" si="0"/>
        <v>0</v>
      </c>
      <c r="F44" s="65" cm="1">
        <f t="array" ref="F44">_xlfn.UNIQUE(_xlfn._xlws.FILTER(L:L,J:J=C44))</f>
        <v>0</v>
      </c>
      <c r="G44" s="14">
        <f>D44*(F44-SUM(G2:G43))</f>
        <v>0</v>
      </c>
      <c r="J44" s="1" t="s">
        <v>62</v>
      </c>
      <c r="K44" s="2">
        <v>0.15</v>
      </c>
      <c r="L44" s="2">
        <v>35</v>
      </c>
    </row>
    <row r="45" spans="1:12" x14ac:dyDescent="0.3">
      <c r="A45" s="10"/>
      <c r="B45" s="23"/>
      <c r="C45" s="27"/>
      <c r="D45" s="71" cm="1">
        <f t="array" ref="D45">_xlfn.UNIQUE(_xlfn._xlws.FILTER(K:K,J:J=C45))</f>
        <v>0</v>
      </c>
      <c r="E45" s="69">
        <f t="shared" si="0"/>
        <v>0</v>
      </c>
      <c r="F45" s="65" cm="1">
        <f t="array" ref="F45">_xlfn.UNIQUE(_xlfn._xlws.FILTER(L:L,J:J=C45))</f>
        <v>0</v>
      </c>
      <c r="G45" s="14">
        <f>D45*(F45-SUM(G2:G44))</f>
        <v>0</v>
      </c>
      <c r="J45" s="1" t="s">
        <v>63</v>
      </c>
      <c r="K45" s="2">
        <v>0.7</v>
      </c>
      <c r="L45" s="2">
        <v>5</v>
      </c>
    </row>
    <row r="46" spans="1:12" x14ac:dyDescent="0.3">
      <c r="A46" s="10"/>
      <c r="B46" s="23"/>
      <c r="C46" s="27"/>
      <c r="D46" s="71" cm="1">
        <f t="array" ref="D46">_xlfn.UNIQUE(_xlfn._xlws.FILTER(K:K,J:J=C46))</f>
        <v>0</v>
      </c>
      <c r="E46" s="69">
        <f t="shared" si="0"/>
        <v>0</v>
      </c>
      <c r="F46" s="65" cm="1">
        <f t="array" ref="F46">_xlfn.UNIQUE(_xlfn._xlws.FILTER(L:L,J:J=C46))</f>
        <v>0</v>
      </c>
      <c r="G46" s="14">
        <f>D46*(F46-SUM(G2:G45))</f>
        <v>0</v>
      </c>
      <c r="J46" s="1" t="s">
        <v>64</v>
      </c>
      <c r="K46" s="2">
        <v>0.4</v>
      </c>
      <c r="L46" s="2">
        <v>7.5</v>
      </c>
    </row>
    <row r="47" spans="1:12" x14ac:dyDescent="0.3">
      <c r="A47" s="10"/>
      <c r="B47" s="23"/>
      <c r="C47" s="27"/>
      <c r="D47" s="71" cm="1">
        <f t="array" ref="D47">_xlfn.UNIQUE(_xlfn._xlws.FILTER(K:K,J:J=C47))</f>
        <v>0</v>
      </c>
      <c r="E47" s="69">
        <f t="shared" si="0"/>
        <v>0</v>
      </c>
      <c r="F47" s="65" cm="1">
        <f t="array" ref="F47">_xlfn.UNIQUE(_xlfn._xlws.FILTER(L:L,J:J=C47))</f>
        <v>0</v>
      </c>
      <c r="G47" s="14">
        <f>D47*(F47-SUM(G2:G46))</f>
        <v>0</v>
      </c>
      <c r="J47" s="1" t="s">
        <v>65</v>
      </c>
      <c r="K47" s="2">
        <v>0.1</v>
      </c>
      <c r="L47" s="2">
        <v>5</v>
      </c>
    </row>
    <row r="48" spans="1:12" x14ac:dyDescent="0.3">
      <c r="A48" s="10"/>
      <c r="B48" s="23"/>
      <c r="C48" s="27"/>
      <c r="D48" s="71" cm="1">
        <f t="array" ref="D48">_xlfn.UNIQUE(_xlfn._xlws.FILTER(K:K,J:J=C48))</f>
        <v>0</v>
      </c>
      <c r="E48" s="69">
        <f t="shared" si="0"/>
        <v>0</v>
      </c>
      <c r="F48" s="65" cm="1">
        <f t="array" ref="F48">_xlfn.UNIQUE(_xlfn._xlws.FILTER(L:L,J:J=C48))</f>
        <v>0</v>
      </c>
      <c r="G48" s="14">
        <f>D48*(F48-SUM(G2:G47))</f>
        <v>0</v>
      </c>
      <c r="J48" s="1" t="s">
        <v>66</v>
      </c>
      <c r="K48" s="2">
        <v>0.25</v>
      </c>
      <c r="L48" s="2">
        <v>35</v>
      </c>
    </row>
    <row r="49" spans="1:12" x14ac:dyDescent="0.3">
      <c r="A49" s="10"/>
      <c r="B49" s="23"/>
      <c r="C49" s="27"/>
      <c r="D49" s="71" cm="1">
        <f t="array" ref="D49">_xlfn.UNIQUE(_xlfn._xlws.FILTER(K:K,J:J=C49))</f>
        <v>0</v>
      </c>
      <c r="E49" s="69">
        <f t="shared" si="0"/>
        <v>0</v>
      </c>
      <c r="F49" s="65" cm="1">
        <f t="array" ref="F49">_xlfn.UNIQUE(_xlfn._xlws.FILTER(L:L,J:J=C49))</f>
        <v>0</v>
      </c>
      <c r="G49" s="14">
        <f>D49*(F49-SUM(G2:G48))</f>
        <v>0</v>
      </c>
      <c r="J49" s="1" t="s">
        <v>67</v>
      </c>
      <c r="K49" s="2">
        <v>0.3</v>
      </c>
      <c r="L49" s="2">
        <v>2.5</v>
      </c>
    </row>
    <row r="50" spans="1:12" x14ac:dyDescent="0.3">
      <c r="A50" s="10"/>
      <c r="B50" s="23"/>
      <c r="C50" s="27"/>
      <c r="D50" s="71" cm="1">
        <f t="array" ref="D50">_xlfn.UNIQUE(_xlfn._xlws.FILTER(K:K,J:J=C50))</f>
        <v>0</v>
      </c>
      <c r="E50" s="69">
        <f t="shared" si="0"/>
        <v>0</v>
      </c>
      <c r="F50" s="65" cm="1">
        <f t="array" ref="F50">_xlfn.UNIQUE(_xlfn._xlws.FILTER(L:L,J:J=C50))</f>
        <v>0</v>
      </c>
      <c r="G50" s="14">
        <f>D50*(F50-SUM(G2:G49))</f>
        <v>0</v>
      </c>
      <c r="J50" s="1" t="s">
        <v>68</v>
      </c>
      <c r="K50" s="2">
        <v>0.25</v>
      </c>
      <c r="L50" s="2">
        <v>6</v>
      </c>
    </row>
    <row r="51" spans="1:12" x14ac:dyDescent="0.3">
      <c r="A51" s="10"/>
      <c r="B51" s="23"/>
      <c r="C51" s="27"/>
      <c r="D51" s="71" cm="1">
        <f t="array" ref="D51">_xlfn.UNIQUE(_xlfn._xlws.FILTER(K:K,J:J=C51))</f>
        <v>0</v>
      </c>
      <c r="E51" s="69">
        <f t="shared" si="0"/>
        <v>0</v>
      </c>
      <c r="F51" s="65" cm="1">
        <f t="array" ref="F51">_xlfn.UNIQUE(_xlfn._xlws.FILTER(L:L,J:J=C51))</f>
        <v>0</v>
      </c>
      <c r="G51" s="14">
        <f>D51*(F51-SUM(G2:G50))</f>
        <v>0</v>
      </c>
      <c r="J51" s="1" t="s">
        <v>69</v>
      </c>
      <c r="K51" s="2">
        <v>0.4</v>
      </c>
      <c r="L51" s="2">
        <v>6</v>
      </c>
    </row>
    <row r="52" spans="1:12" x14ac:dyDescent="0.3">
      <c r="A52" s="10"/>
      <c r="B52" s="23"/>
      <c r="C52" s="27"/>
      <c r="D52" s="71" cm="1">
        <f t="array" ref="D52">_xlfn.UNIQUE(_xlfn._xlws.FILTER(K:K,J:J=C52))</f>
        <v>0</v>
      </c>
      <c r="E52" s="69">
        <f t="shared" si="0"/>
        <v>0</v>
      </c>
      <c r="F52" s="65" cm="1">
        <f t="array" ref="F52">_xlfn.UNIQUE(_xlfn._xlws.FILTER(L:L,J:J=C52))</f>
        <v>0</v>
      </c>
      <c r="G52" s="14">
        <f>D52*(F52-SUM(G2:G51))</f>
        <v>0</v>
      </c>
      <c r="J52" s="1" t="s">
        <v>70</v>
      </c>
      <c r="K52" s="2">
        <v>0.05</v>
      </c>
      <c r="L52" s="2">
        <v>4</v>
      </c>
    </row>
    <row r="53" spans="1:12" x14ac:dyDescent="0.3">
      <c r="A53" s="10"/>
      <c r="B53" s="23"/>
      <c r="C53" s="27"/>
      <c r="D53" s="71" cm="1">
        <f t="array" ref="D53">_xlfn.UNIQUE(_xlfn._xlws.FILTER(K:K,J:J=C53))</f>
        <v>0</v>
      </c>
      <c r="E53" s="69">
        <f t="shared" si="0"/>
        <v>0</v>
      </c>
      <c r="F53" s="65" cm="1">
        <f t="array" ref="F53">_xlfn.UNIQUE(_xlfn._xlws.FILTER(L:L,J:J=C53))</f>
        <v>0</v>
      </c>
      <c r="G53" s="14">
        <f>D53*(F53-SUM(G2:G52))</f>
        <v>0</v>
      </c>
      <c r="J53" s="1" t="s">
        <v>71</v>
      </c>
      <c r="K53" s="2">
        <v>0.35</v>
      </c>
      <c r="L53" s="2">
        <v>4</v>
      </c>
    </row>
    <row r="54" spans="1:12" x14ac:dyDescent="0.3">
      <c r="A54" s="10"/>
      <c r="B54" s="23"/>
      <c r="C54" s="27"/>
      <c r="D54" s="71" cm="1">
        <f t="array" ref="D54">_xlfn.UNIQUE(_xlfn._xlws.FILTER(K:K,J:J=C54))</f>
        <v>0</v>
      </c>
      <c r="E54" s="69">
        <f t="shared" si="0"/>
        <v>0</v>
      </c>
      <c r="F54" s="65" cm="1">
        <f t="array" ref="F54">_xlfn.UNIQUE(_xlfn._xlws.FILTER(L:L,J:J=C54))</f>
        <v>0</v>
      </c>
      <c r="G54" s="14">
        <f>D54*(F54-SUM(G2:G53))</f>
        <v>0</v>
      </c>
      <c r="J54" s="1" t="s">
        <v>72</v>
      </c>
      <c r="K54" s="2">
        <v>0.5</v>
      </c>
      <c r="L54" s="2">
        <v>2.5</v>
      </c>
    </row>
    <row r="55" spans="1:12" x14ac:dyDescent="0.3">
      <c r="A55" s="10"/>
      <c r="B55" s="23"/>
      <c r="C55" s="27"/>
      <c r="D55" s="71" cm="1">
        <f t="array" ref="D55">_xlfn.UNIQUE(_xlfn._xlws.FILTER(K:K,J:J=C55))</f>
        <v>0</v>
      </c>
      <c r="E55" s="69">
        <f t="shared" si="0"/>
        <v>0</v>
      </c>
      <c r="F55" s="65" cm="1">
        <f t="array" ref="F55">_xlfn.UNIQUE(_xlfn._xlws.FILTER(L:L,J:J=C55))</f>
        <v>0</v>
      </c>
      <c r="G55" s="14">
        <f>D55*(F55-SUM(G2:G54))</f>
        <v>0</v>
      </c>
      <c r="J55" s="1" t="s">
        <v>73</v>
      </c>
      <c r="K55" s="2">
        <v>0.1</v>
      </c>
      <c r="L55" s="2">
        <v>0.5</v>
      </c>
    </row>
    <row r="56" spans="1:12" x14ac:dyDescent="0.3">
      <c r="A56" s="10"/>
      <c r="B56" s="23"/>
      <c r="C56" s="27"/>
      <c r="D56" s="71" cm="1">
        <f t="array" ref="D56">_xlfn.UNIQUE(_xlfn._xlws.FILTER(K:K,J:J=C56))</f>
        <v>0</v>
      </c>
      <c r="E56" s="69">
        <f t="shared" si="0"/>
        <v>0</v>
      </c>
      <c r="F56" s="65" cm="1">
        <f t="array" ref="F56">_xlfn.UNIQUE(_xlfn._xlws.FILTER(L:L,J:J=C56))</f>
        <v>0</v>
      </c>
      <c r="G56" s="14">
        <f>D56*(F56-SUM(G2:G55))</f>
        <v>0</v>
      </c>
      <c r="J56" s="1" t="s">
        <v>74</v>
      </c>
      <c r="K56" s="2">
        <v>0.8</v>
      </c>
      <c r="L56" s="2">
        <v>0.5</v>
      </c>
    </row>
    <row r="57" spans="1:12" x14ac:dyDescent="0.3">
      <c r="A57" s="10"/>
      <c r="B57" s="23"/>
      <c r="C57" s="27"/>
      <c r="D57" s="71" cm="1">
        <f t="array" ref="D57">_xlfn.UNIQUE(_xlfn._xlws.FILTER(K:K,J:J=C57))</f>
        <v>0</v>
      </c>
      <c r="E57" s="69">
        <f t="shared" si="0"/>
        <v>0</v>
      </c>
      <c r="F57" s="65" cm="1">
        <f t="array" ref="F57">_xlfn.UNIQUE(_xlfn._xlws.FILTER(L:L,J:J=C57))</f>
        <v>0</v>
      </c>
      <c r="G57" s="14">
        <f>D57*(F57-SUM(G2:G56))</f>
        <v>0</v>
      </c>
      <c r="J57" s="1" t="s">
        <v>75</v>
      </c>
      <c r="K57" s="2">
        <v>0.8</v>
      </c>
      <c r="L57" s="2">
        <v>0.5</v>
      </c>
    </row>
    <row r="58" spans="1:12" x14ac:dyDescent="0.3">
      <c r="A58" s="10"/>
      <c r="B58" s="23"/>
      <c r="C58" s="27"/>
      <c r="D58" s="71" cm="1">
        <f t="array" ref="D58">_xlfn.UNIQUE(_xlfn._xlws.FILTER(K:K,J:J=C58))</f>
        <v>0</v>
      </c>
      <c r="E58" s="69">
        <f t="shared" si="0"/>
        <v>0</v>
      </c>
      <c r="F58" s="65" cm="1">
        <f t="array" ref="F58">_xlfn.UNIQUE(_xlfn._xlws.FILTER(L:L,J:J=C58))</f>
        <v>0</v>
      </c>
      <c r="G58" s="14">
        <f>D58*(F58-SUM(G2:G57))</f>
        <v>0</v>
      </c>
      <c r="J58" s="1" t="s">
        <v>76</v>
      </c>
      <c r="K58" s="2">
        <v>0.8</v>
      </c>
      <c r="L58" s="2">
        <v>10</v>
      </c>
    </row>
    <row r="59" spans="1:12" x14ac:dyDescent="0.3">
      <c r="A59" s="10"/>
      <c r="B59" s="23"/>
      <c r="C59" s="27"/>
      <c r="D59" s="71" cm="1">
        <f t="array" ref="D59">_xlfn.UNIQUE(_xlfn._xlws.FILTER(K:K,J:J=C59))</f>
        <v>0</v>
      </c>
      <c r="E59" s="69">
        <f t="shared" si="0"/>
        <v>0</v>
      </c>
      <c r="F59" s="65" cm="1">
        <f t="array" ref="F59">_xlfn.UNIQUE(_xlfn._xlws.FILTER(L:L,J:J=C59))</f>
        <v>0</v>
      </c>
      <c r="G59" s="14">
        <f>D59*(F59-SUM(G2:G58))</f>
        <v>0</v>
      </c>
      <c r="J59" s="1" t="s">
        <v>77</v>
      </c>
      <c r="K59" s="2">
        <v>0.5</v>
      </c>
      <c r="L59" s="2">
        <v>2.5</v>
      </c>
    </row>
    <row r="60" spans="1:12" x14ac:dyDescent="0.3">
      <c r="A60" s="10"/>
      <c r="B60" s="23"/>
      <c r="C60" s="27"/>
      <c r="D60" s="71" cm="1">
        <f t="array" ref="D60">_xlfn.UNIQUE(_xlfn._xlws.FILTER(K:K,J:J=C60))</f>
        <v>0</v>
      </c>
      <c r="E60" s="69">
        <f t="shared" si="0"/>
        <v>0</v>
      </c>
      <c r="F60" s="65" cm="1">
        <f t="array" ref="F60">_xlfn.UNIQUE(_xlfn._xlws.FILTER(L:L,J:J=C60))</f>
        <v>0</v>
      </c>
      <c r="G60" s="14">
        <f>D60*(F60-SUM(G2:G59))</f>
        <v>0</v>
      </c>
      <c r="J60" s="1" t="s">
        <v>78</v>
      </c>
      <c r="K60" s="2">
        <v>0.25</v>
      </c>
      <c r="L60" s="2">
        <v>2.5</v>
      </c>
    </row>
    <row r="61" spans="1:12" x14ac:dyDescent="0.3">
      <c r="A61" s="10"/>
      <c r="B61" s="23"/>
      <c r="C61" s="27"/>
      <c r="D61" s="71" cm="1">
        <f t="array" ref="D61">_xlfn.UNIQUE(_xlfn._xlws.FILTER(K:K,J:J=C61))</f>
        <v>0</v>
      </c>
      <c r="E61" s="69">
        <f t="shared" si="0"/>
        <v>0</v>
      </c>
      <c r="F61" s="65" cm="1">
        <f t="array" ref="F61">_xlfn.UNIQUE(_xlfn._xlws.FILTER(L:L,J:J=C61))</f>
        <v>0</v>
      </c>
      <c r="G61" s="14">
        <f>D61*(F61-SUM(G2:G60))</f>
        <v>0</v>
      </c>
      <c r="J61" s="1" t="s">
        <v>79</v>
      </c>
      <c r="K61" s="2">
        <v>0.7</v>
      </c>
      <c r="L61" s="2">
        <v>10</v>
      </c>
    </row>
    <row r="62" spans="1:12" x14ac:dyDescent="0.3">
      <c r="A62" s="10"/>
      <c r="B62" s="23"/>
      <c r="C62" s="27"/>
      <c r="D62" s="71" cm="1">
        <f t="array" ref="D62">_xlfn.UNIQUE(_xlfn._xlws.FILTER(K:K,J:J=C62))</f>
        <v>0</v>
      </c>
      <c r="E62" s="69">
        <f t="shared" si="0"/>
        <v>0</v>
      </c>
      <c r="F62" s="65" cm="1">
        <f t="array" ref="F62">_xlfn.UNIQUE(_xlfn._xlws.FILTER(L:L,J:J=C62))</f>
        <v>0</v>
      </c>
      <c r="G62" s="14">
        <f>D62*(F62-SUM(G2:G61))</f>
        <v>0</v>
      </c>
      <c r="J62" s="1" t="s">
        <v>80</v>
      </c>
      <c r="K62" s="2">
        <v>0.35</v>
      </c>
      <c r="L62" s="2">
        <v>0.5</v>
      </c>
    </row>
    <row r="63" spans="1:12" x14ac:dyDescent="0.3">
      <c r="A63" s="10"/>
      <c r="B63" s="23"/>
      <c r="C63" s="27"/>
      <c r="D63" s="71" cm="1">
        <f t="array" ref="D63">_xlfn.UNIQUE(_xlfn._xlws.FILTER(K:K,J:J=C63))</f>
        <v>0</v>
      </c>
      <c r="E63" s="69">
        <f t="shared" si="0"/>
        <v>0</v>
      </c>
      <c r="F63" s="65" cm="1">
        <f t="array" ref="F63">_xlfn.UNIQUE(_xlfn._xlws.FILTER(L:L,J:J=C63))</f>
        <v>0</v>
      </c>
      <c r="G63" s="14">
        <f>D63*(F63-SUM(G2:G62))</f>
        <v>0</v>
      </c>
      <c r="J63" s="1" t="s">
        <v>81</v>
      </c>
      <c r="K63" s="2">
        <v>0.7</v>
      </c>
      <c r="L63" s="2">
        <v>10</v>
      </c>
    </row>
    <row r="64" spans="1:12" x14ac:dyDescent="0.3">
      <c r="A64" s="10"/>
      <c r="B64" s="23"/>
      <c r="C64" s="27"/>
      <c r="D64" s="71" cm="1">
        <f t="array" ref="D64">_xlfn.UNIQUE(_xlfn._xlws.FILTER(K:K,J:J=C64))</f>
        <v>0</v>
      </c>
      <c r="E64" s="69">
        <f t="shared" si="0"/>
        <v>0</v>
      </c>
      <c r="F64" s="65" cm="1">
        <f t="array" ref="F64">_xlfn.UNIQUE(_xlfn._xlws.FILTER(L:L,J:J=C64))</f>
        <v>0</v>
      </c>
      <c r="G64" s="14">
        <f>D64*(F64-SUM(G2:G63))</f>
        <v>0</v>
      </c>
      <c r="J64" s="3" t="s">
        <v>82</v>
      </c>
      <c r="K64" s="4">
        <v>0.7</v>
      </c>
      <c r="L64" s="4">
        <v>10</v>
      </c>
    </row>
    <row r="65" spans="1:12" x14ac:dyDescent="0.3">
      <c r="A65" s="10"/>
      <c r="B65" s="23"/>
      <c r="C65" s="27"/>
      <c r="D65" s="71" cm="1">
        <f t="array" ref="D65">_xlfn.UNIQUE(_xlfn._xlws.FILTER(K:K,J:J=C65))</f>
        <v>0</v>
      </c>
      <c r="E65" s="69">
        <f t="shared" si="0"/>
        <v>0</v>
      </c>
      <c r="F65" s="65" cm="1">
        <f t="array" ref="F65">_xlfn.UNIQUE(_xlfn._xlws.FILTER(L:L,J:J=C65))</f>
        <v>0</v>
      </c>
      <c r="G65" s="14">
        <f>D65*(F65-SUM(G2:G64))</f>
        <v>0</v>
      </c>
      <c r="J65" s="3" t="s">
        <v>83</v>
      </c>
      <c r="K65" s="4">
        <v>0.45</v>
      </c>
      <c r="L65" s="4">
        <v>10</v>
      </c>
    </row>
    <row r="66" spans="1:12" x14ac:dyDescent="0.3">
      <c r="A66" s="10"/>
      <c r="B66" s="23"/>
      <c r="C66" s="27"/>
      <c r="D66" s="71" cm="1">
        <f t="array" ref="D66">_xlfn.UNIQUE(_xlfn._xlws.FILTER(K:K,J:J=C66))</f>
        <v>0</v>
      </c>
      <c r="E66" s="69">
        <f t="shared" si="0"/>
        <v>0</v>
      </c>
      <c r="F66" s="65" cm="1">
        <f t="array" ref="F66">_xlfn.UNIQUE(_xlfn._xlws.FILTER(L:L,J:J=C66))</f>
        <v>0</v>
      </c>
      <c r="G66" s="14">
        <f>D66*(F66-SUM(G2:G65))</f>
        <v>0</v>
      </c>
      <c r="J66" s="3" t="s">
        <v>84</v>
      </c>
      <c r="K66" s="4">
        <v>0.55000000000000004</v>
      </c>
      <c r="L66" s="4">
        <v>7.5</v>
      </c>
    </row>
    <row r="67" spans="1:12" x14ac:dyDescent="0.3">
      <c r="A67" s="10"/>
      <c r="B67" s="23"/>
      <c r="C67" s="27"/>
      <c r="D67" s="71" cm="1">
        <f t="array" ref="D67">_xlfn.UNIQUE(_xlfn._xlws.FILTER(K:K,J:J=C67))</f>
        <v>0</v>
      </c>
      <c r="E67" s="69">
        <f t="shared" ref="E67:E75" si="1">F67/2.54</f>
        <v>0</v>
      </c>
      <c r="F67" s="65" cm="1">
        <f t="array" ref="F67">_xlfn.UNIQUE(_xlfn._xlws.FILTER(L:L,J:J=C67))</f>
        <v>0</v>
      </c>
      <c r="G67" s="14">
        <f>D67*(F67-SUM(G2:G66))</f>
        <v>0</v>
      </c>
      <c r="J67" s="3" t="s">
        <v>85</v>
      </c>
      <c r="K67" s="4">
        <v>0.25</v>
      </c>
      <c r="L67" s="4">
        <v>2.5</v>
      </c>
    </row>
    <row r="68" spans="1:12" x14ac:dyDescent="0.3">
      <c r="A68" s="10"/>
      <c r="B68" s="23"/>
      <c r="C68" s="27"/>
      <c r="D68" s="71" cm="1">
        <f t="array" ref="D68">_xlfn.UNIQUE(_xlfn._xlws.FILTER(K:K,J:J=C68))</f>
        <v>0</v>
      </c>
      <c r="E68" s="69">
        <f t="shared" si="1"/>
        <v>0</v>
      </c>
      <c r="F68" s="65" cm="1">
        <f t="array" ref="F68">_xlfn.UNIQUE(_xlfn._xlws.FILTER(L:L,J:J=C68))</f>
        <v>0</v>
      </c>
      <c r="G68" s="14">
        <f>D68*(F68-SUM(G2:G67))</f>
        <v>0</v>
      </c>
      <c r="J68" s="3" t="s">
        <v>86</v>
      </c>
      <c r="K68" s="4">
        <v>0.35</v>
      </c>
      <c r="L68" s="4">
        <v>2.5</v>
      </c>
    </row>
    <row r="69" spans="1:12" x14ac:dyDescent="0.3">
      <c r="A69" s="10"/>
      <c r="B69" s="23"/>
      <c r="C69" s="27"/>
      <c r="D69" s="71" cm="1">
        <f t="array" ref="D69">_xlfn.UNIQUE(_xlfn._xlws.FILTER(K:K,J:J=C69))</f>
        <v>0</v>
      </c>
      <c r="E69" s="69">
        <f t="shared" si="1"/>
        <v>0</v>
      </c>
      <c r="F69" s="65" cm="1">
        <f t="array" ref="F69">_xlfn.UNIQUE(_xlfn._xlws.FILTER(L:L,J:J=C69))</f>
        <v>0</v>
      </c>
      <c r="G69" s="14">
        <f>D69*(F69-SUM(G2:G68))</f>
        <v>0</v>
      </c>
      <c r="J69" s="3" t="s">
        <v>87</v>
      </c>
      <c r="K69" s="4">
        <v>0.15</v>
      </c>
      <c r="L69" s="4">
        <v>7.5</v>
      </c>
    </row>
    <row r="70" spans="1:12" x14ac:dyDescent="0.3">
      <c r="A70" s="10"/>
      <c r="B70" s="23"/>
      <c r="C70" s="27"/>
      <c r="D70" s="71" cm="1">
        <f t="array" ref="D70">_xlfn.UNIQUE(_xlfn._xlws.FILTER(K:K,J:J=C70))</f>
        <v>0</v>
      </c>
      <c r="E70" s="69">
        <f t="shared" si="1"/>
        <v>0</v>
      </c>
      <c r="F70" s="65" cm="1">
        <f t="array" ref="F70">_xlfn.UNIQUE(_xlfn._xlws.FILTER(L:L,J:J=C70))</f>
        <v>0</v>
      </c>
      <c r="G70" s="14">
        <f>D70*(F70-SUM(G2:G69))</f>
        <v>0</v>
      </c>
      <c r="J70" s="3" t="s">
        <v>88</v>
      </c>
      <c r="K70" s="4">
        <v>0.45</v>
      </c>
      <c r="L70" s="4">
        <v>35</v>
      </c>
    </row>
    <row r="71" spans="1:12" x14ac:dyDescent="0.3">
      <c r="A71" s="10"/>
      <c r="B71" s="23"/>
      <c r="C71" s="27"/>
      <c r="D71" s="71" cm="1">
        <f t="array" ref="D71">_xlfn.UNIQUE(_xlfn._xlws.FILTER(K:K,J:J=C71))</f>
        <v>0</v>
      </c>
      <c r="E71" s="69">
        <f t="shared" si="1"/>
        <v>0</v>
      </c>
      <c r="F71" s="65" cm="1">
        <f t="array" ref="F71">_xlfn.UNIQUE(_xlfn._xlws.FILTER(L:L,J:J=C71))</f>
        <v>0</v>
      </c>
      <c r="G71" s="14">
        <f>D71*(F71-SUM(G2:G70))</f>
        <v>0</v>
      </c>
      <c r="J71" s="3" t="s">
        <v>89</v>
      </c>
      <c r="K71" s="4">
        <v>0.7</v>
      </c>
      <c r="L71" s="4">
        <v>35</v>
      </c>
    </row>
    <row r="72" spans="1:12" x14ac:dyDescent="0.3">
      <c r="A72" s="10"/>
      <c r="B72" s="23"/>
      <c r="C72" s="27"/>
      <c r="D72" s="71" cm="1">
        <f t="array" ref="D72">_xlfn.UNIQUE(_xlfn._xlws.FILTER(K:K,J:J=C72))</f>
        <v>0</v>
      </c>
      <c r="E72" s="69">
        <f t="shared" si="1"/>
        <v>0</v>
      </c>
      <c r="F72" s="65" cm="1">
        <f t="array" ref="F72">_xlfn.UNIQUE(_xlfn._xlws.FILTER(L:L,J:J=C72))</f>
        <v>0</v>
      </c>
      <c r="G72" s="14">
        <f>D72*(F72-SUM(G2:G71))</f>
        <v>0</v>
      </c>
      <c r="J72" s="3" t="s">
        <v>90</v>
      </c>
      <c r="K72" s="4">
        <v>0.55000000000000004</v>
      </c>
      <c r="L72" s="4">
        <v>7.5</v>
      </c>
    </row>
    <row r="73" spans="1:12" x14ac:dyDescent="0.3">
      <c r="A73" s="10"/>
      <c r="B73" s="23"/>
      <c r="C73" s="27"/>
      <c r="D73" s="71" cm="1">
        <f t="array" ref="D73">_xlfn.UNIQUE(_xlfn._xlws.FILTER(K:K,J:J=C73))</f>
        <v>0</v>
      </c>
      <c r="E73" s="69">
        <f t="shared" si="1"/>
        <v>0</v>
      </c>
      <c r="F73" s="65" cm="1">
        <f t="array" ref="F73">_xlfn.UNIQUE(_xlfn._xlws.FILTER(L:L,J:J=C73))</f>
        <v>0</v>
      </c>
      <c r="G73" s="14">
        <f>D73*(F73-SUM(G2:G72))</f>
        <v>0</v>
      </c>
      <c r="J73" s="3" t="s">
        <v>91</v>
      </c>
      <c r="K73" s="4">
        <v>0.6</v>
      </c>
      <c r="L73" s="4">
        <v>7.5</v>
      </c>
    </row>
    <row r="74" spans="1:12" x14ac:dyDescent="0.3">
      <c r="A74" s="10"/>
      <c r="B74" s="23"/>
      <c r="C74" s="27"/>
      <c r="D74" s="71" cm="1">
        <f t="array" ref="D74">_xlfn.UNIQUE(_xlfn._xlws.FILTER(K:K,J:J=C74))</f>
        <v>0</v>
      </c>
      <c r="E74" s="69">
        <f t="shared" si="1"/>
        <v>0</v>
      </c>
      <c r="F74" s="65" cm="1">
        <f t="array" ref="F74">_xlfn.UNIQUE(_xlfn._xlws.FILTER(L:L,J:J=C74))</f>
        <v>0</v>
      </c>
      <c r="G74" s="14">
        <f>D74*(F74-SUM(G2:G73))</f>
        <v>0</v>
      </c>
      <c r="J74" s="3" t="s">
        <v>92</v>
      </c>
      <c r="K74" s="4">
        <v>0.4</v>
      </c>
      <c r="L74" s="4">
        <v>10</v>
      </c>
    </row>
    <row r="75" spans="1:12" ht="15" thickBot="1" x14ac:dyDescent="0.35">
      <c r="A75" s="11"/>
      <c r="B75" s="28"/>
      <c r="C75" s="29"/>
      <c r="D75" s="72" cm="1">
        <f t="array" ref="D75">_xlfn.UNIQUE(_xlfn._xlws.FILTER(K:K,J:J=C75))</f>
        <v>0</v>
      </c>
      <c r="E75" s="73">
        <f t="shared" si="1"/>
        <v>0</v>
      </c>
      <c r="F75" s="66" cm="1">
        <f t="array" ref="F75">_xlfn.UNIQUE(_xlfn._xlws.FILTER(L:L,J:J=C75))</f>
        <v>0</v>
      </c>
      <c r="G75" s="15">
        <f>D75*(F75-SUM(G2:G74))</f>
        <v>0</v>
      </c>
      <c r="J75" s="3" t="s">
        <v>93</v>
      </c>
      <c r="K75" s="4">
        <v>0.25</v>
      </c>
      <c r="L75" s="4">
        <v>35</v>
      </c>
    </row>
  </sheetData>
  <dataValidations count="1">
    <dataValidation type="list" allowBlank="1" showInputMessage="1" showErrorMessage="1" sqref="J2:J75 C2:C75" xr:uid="{DDB6DD01-CB23-41E3-B54E-33AB0F112F80}">
      <formula1>$J$2:$J$75</formula1>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B8FFD-2D9F-4355-B01C-547AB1B8D598}">
  <dimension ref="A1:H76"/>
  <sheetViews>
    <sheetView workbookViewId="0">
      <selection activeCell="G20" sqref="G20"/>
    </sheetView>
  </sheetViews>
  <sheetFormatPr defaultRowHeight="14.4" x14ac:dyDescent="0.3"/>
  <cols>
    <col min="1" max="1" width="24" customWidth="1"/>
    <col min="2" max="2" width="16.44140625" customWidth="1"/>
    <col min="3" max="3" width="16.44140625" style="62" customWidth="1"/>
    <col min="4" max="4" width="16" hidden="1" customWidth="1"/>
    <col min="6" max="6" width="14.77734375" style="44" customWidth="1"/>
    <col min="7" max="7" width="20.44140625" customWidth="1"/>
    <col min="8" max="8" width="17.77734375" customWidth="1"/>
  </cols>
  <sheetData>
    <row r="1" spans="1:8" ht="44.55" customHeight="1" thickBot="1" x14ac:dyDescent="0.35">
      <c r="A1" s="123" t="s">
        <v>96</v>
      </c>
      <c r="B1" s="124"/>
      <c r="C1" s="125"/>
      <c r="D1" s="126"/>
      <c r="F1" s="120" t="s">
        <v>97</v>
      </c>
      <c r="G1" s="121"/>
      <c r="H1" s="122"/>
    </row>
    <row r="2" spans="1:8" ht="28.2" thickBot="1" x14ac:dyDescent="0.35">
      <c r="A2" s="52" t="s">
        <v>13</v>
      </c>
      <c r="B2" s="53" t="s">
        <v>14</v>
      </c>
      <c r="C2" s="60" t="s">
        <v>126</v>
      </c>
      <c r="D2" s="54" t="s">
        <v>15</v>
      </c>
      <c r="F2" s="32" t="s">
        <v>98</v>
      </c>
      <c r="G2" s="33" t="s">
        <v>99</v>
      </c>
      <c r="H2" s="34" t="s">
        <v>100</v>
      </c>
    </row>
    <row r="3" spans="1:8" x14ac:dyDescent="0.3">
      <c r="A3" s="49" t="s">
        <v>18</v>
      </c>
      <c r="B3" s="50">
        <v>0.25</v>
      </c>
      <c r="C3" s="61">
        <f>D3/2.54</f>
        <v>1.9685039370078741</v>
      </c>
      <c r="D3" s="51">
        <v>5</v>
      </c>
      <c r="F3" s="117" t="s">
        <v>101</v>
      </c>
      <c r="G3" s="36" t="s">
        <v>102</v>
      </c>
      <c r="H3" s="37" t="s">
        <v>103</v>
      </c>
    </row>
    <row r="4" spans="1:8" x14ac:dyDescent="0.3">
      <c r="A4" s="45" t="s">
        <v>20</v>
      </c>
      <c r="B4" s="35">
        <v>0.55000000000000004</v>
      </c>
      <c r="C4" s="61">
        <f t="shared" ref="C4:C67" si="0">D4/2.54</f>
        <v>5.9055118110236222</v>
      </c>
      <c r="D4" s="46">
        <v>15</v>
      </c>
      <c r="F4" s="118"/>
      <c r="G4" s="38" t="s">
        <v>104</v>
      </c>
      <c r="H4" s="39" t="s">
        <v>105</v>
      </c>
    </row>
    <row r="5" spans="1:8" ht="15" thickBot="1" x14ac:dyDescent="0.35">
      <c r="A5" s="45" t="s">
        <v>22</v>
      </c>
      <c r="B5" s="35">
        <v>0.65</v>
      </c>
      <c r="C5" s="61">
        <f t="shared" si="0"/>
        <v>5.9055118110236222</v>
      </c>
      <c r="D5" s="46">
        <v>15</v>
      </c>
      <c r="F5" s="119"/>
      <c r="G5" s="40" t="s">
        <v>106</v>
      </c>
      <c r="H5" s="41" t="s">
        <v>107</v>
      </c>
    </row>
    <row r="6" spans="1:8" x14ac:dyDescent="0.3">
      <c r="A6" s="45" t="s">
        <v>24</v>
      </c>
      <c r="B6" s="35">
        <v>0.85</v>
      </c>
      <c r="C6" s="61">
        <f t="shared" si="0"/>
        <v>3.9370078740157481</v>
      </c>
      <c r="D6" s="46">
        <v>10</v>
      </c>
      <c r="F6" s="117" t="s">
        <v>108</v>
      </c>
      <c r="G6" s="36" t="s">
        <v>109</v>
      </c>
      <c r="H6" s="37" t="s">
        <v>110</v>
      </c>
    </row>
    <row r="7" spans="1:8" x14ac:dyDescent="0.3">
      <c r="A7" s="45" t="s">
        <v>26</v>
      </c>
      <c r="B7" s="35">
        <v>0.55000000000000004</v>
      </c>
      <c r="C7" s="61">
        <f t="shared" si="0"/>
        <v>5.9055118110236222</v>
      </c>
      <c r="D7" s="46">
        <v>15</v>
      </c>
      <c r="F7" s="118"/>
      <c r="G7" s="38" t="s">
        <v>111</v>
      </c>
      <c r="H7" s="39" t="s">
        <v>112</v>
      </c>
    </row>
    <row r="8" spans="1:8" x14ac:dyDescent="0.3">
      <c r="A8" s="45" t="s">
        <v>28</v>
      </c>
      <c r="B8" s="35">
        <v>0.25</v>
      </c>
      <c r="C8" s="61">
        <f t="shared" si="0"/>
        <v>0.98425196850393704</v>
      </c>
      <c r="D8" s="46">
        <v>2.5</v>
      </c>
      <c r="F8" s="118"/>
      <c r="G8" s="38" t="s">
        <v>113</v>
      </c>
      <c r="H8" s="39" t="s">
        <v>114</v>
      </c>
    </row>
    <row r="9" spans="1:8" x14ac:dyDescent="0.3">
      <c r="A9" s="45" t="s">
        <v>29</v>
      </c>
      <c r="B9" s="35">
        <v>0.25</v>
      </c>
      <c r="C9" s="61">
        <f t="shared" si="0"/>
        <v>2.9527559055118111</v>
      </c>
      <c r="D9" s="46">
        <v>7.5</v>
      </c>
      <c r="F9" s="118"/>
      <c r="G9" s="38" t="s">
        <v>115</v>
      </c>
      <c r="H9" s="39" t="s">
        <v>116</v>
      </c>
    </row>
    <row r="10" spans="1:8" ht="15" thickBot="1" x14ac:dyDescent="0.35">
      <c r="A10" s="45" t="s">
        <v>30</v>
      </c>
      <c r="B10" s="35">
        <v>0.3</v>
      </c>
      <c r="C10" s="61">
        <f t="shared" si="0"/>
        <v>5.9055118110236222</v>
      </c>
      <c r="D10" s="46">
        <v>15</v>
      </c>
      <c r="F10" s="119"/>
      <c r="G10" s="40" t="s">
        <v>117</v>
      </c>
      <c r="H10" s="41" t="s">
        <v>118</v>
      </c>
    </row>
    <row r="11" spans="1:8" x14ac:dyDescent="0.3">
      <c r="A11" s="45" t="s">
        <v>31</v>
      </c>
      <c r="B11" s="35">
        <v>0.5</v>
      </c>
      <c r="C11" s="61">
        <f t="shared" si="0"/>
        <v>5.9055118110236222</v>
      </c>
      <c r="D11" s="46">
        <v>15</v>
      </c>
      <c r="F11" s="117" t="s">
        <v>119</v>
      </c>
      <c r="G11" s="36" t="s">
        <v>120</v>
      </c>
      <c r="H11" s="37" t="s">
        <v>121</v>
      </c>
    </row>
    <row r="12" spans="1:8" x14ac:dyDescent="0.3">
      <c r="A12" s="45" t="s">
        <v>32</v>
      </c>
      <c r="B12" s="35">
        <v>0.1</v>
      </c>
      <c r="C12" s="61">
        <f t="shared" si="0"/>
        <v>2.3622047244094486</v>
      </c>
      <c r="D12" s="46">
        <v>6</v>
      </c>
      <c r="F12" s="118"/>
      <c r="G12" s="38" t="s">
        <v>122</v>
      </c>
      <c r="H12" s="39" t="s">
        <v>123</v>
      </c>
    </row>
    <row r="13" spans="1:8" ht="15" thickBot="1" x14ac:dyDescent="0.35">
      <c r="A13" s="45" t="s">
        <v>33</v>
      </c>
      <c r="B13" s="35">
        <v>0.25</v>
      </c>
      <c r="C13" s="61">
        <f t="shared" si="0"/>
        <v>0.98425196850393704</v>
      </c>
      <c r="D13" s="46">
        <v>2.5</v>
      </c>
      <c r="F13" s="119"/>
      <c r="G13" s="40" t="s">
        <v>124</v>
      </c>
      <c r="H13" s="41" t="s">
        <v>125</v>
      </c>
    </row>
    <row r="14" spans="1:8" x14ac:dyDescent="0.3">
      <c r="A14" s="45" t="s">
        <v>34</v>
      </c>
      <c r="B14" s="35">
        <v>0.35</v>
      </c>
      <c r="C14" s="61">
        <f t="shared" si="0"/>
        <v>1.5748031496062991</v>
      </c>
      <c r="D14" s="46">
        <v>4</v>
      </c>
      <c r="F14" s="42"/>
    </row>
    <row r="15" spans="1:8" x14ac:dyDescent="0.3">
      <c r="A15" s="45" t="s">
        <v>23</v>
      </c>
      <c r="B15" s="35">
        <v>0.3</v>
      </c>
      <c r="C15" s="61">
        <f t="shared" si="0"/>
        <v>3.9370078740157481</v>
      </c>
      <c r="D15" s="46">
        <v>10</v>
      </c>
      <c r="F15" s="42"/>
    </row>
    <row r="16" spans="1:8" x14ac:dyDescent="0.3">
      <c r="A16" s="45" t="s">
        <v>35</v>
      </c>
      <c r="B16" s="35">
        <v>0.25</v>
      </c>
      <c r="C16" s="61">
        <f t="shared" si="0"/>
        <v>13.779527559055119</v>
      </c>
      <c r="D16" s="46">
        <v>35</v>
      </c>
      <c r="F16" s="42"/>
    </row>
    <row r="17" spans="1:7" x14ac:dyDescent="0.3">
      <c r="A17" s="45" t="s">
        <v>17</v>
      </c>
      <c r="B17" s="35">
        <v>0.5</v>
      </c>
      <c r="C17" s="61">
        <f t="shared" si="0"/>
        <v>0.98425196850393704</v>
      </c>
      <c r="D17" s="46">
        <v>2.5</v>
      </c>
      <c r="F17" s="42"/>
    </row>
    <row r="18" spans="1:7" x14ac:dyDescent="0.3">
      <c r="A18" s="45" t="s">
        <v>36</v>
      </c>
      <c r="B18" s="35">
        <v>0.55000000000000004</v>
      </c>
      <c r="C18" s="61">
        <f t="shared" si="0"/>
        <v>5.9055118110236222</v>
      </c>
      <c r="D18" s="46">
        <v>15</v>
      </c>
      <c r="F18" s="42"/>
    </row>
    <row r="19" spans="1:7" x14ac:dyDescent="0.3">
      <c r="A19" s="45" t="s">
        <v>37</v>
      </c>
      <c r="B19" s="35">
        <v>0.55000000000000004</v>
      </c>
      <c r="C19" s="61">
        <f t="shared" si="0"/>
        <v>5.9055118110236222</v>
      </c>
      <c r="D19" s="46">
        <v>15</v>
      </c>
      <c r="F19" s="42"/>
      <c r="G19" s="42"/>
    </row>
    <row r="20" spans="1:7" x14ac:dyDescent="0.3">
      <c r="A20" s="45" t="s">
        <v>27</v>
      </c>
      <c r="B20" s="35">
        <v>0.85</v>
      </c>
      <c r="C20" s="61">
        <f t="shared" si="0"/>
        <v>3.9370078740157481</v>
      </c>
      <c r="D20" s="46">
        <v>10</v>
      </c>
      <c r="F20" s="42"/>
      <c r="G20" s="42"/>
    </row>
    <row r="21" spans="1:7" x14ac:dyDescent="0.3">
      <c r="A21" s="45" t="s">
        <v>38</v>
      </c>
      <c r="B21" s="35">
        <v>0.55000000000000004</v>
      </c>
      <c r="C21" s="61">
        <f t="shared" si="0"/>
        <v>3.9370078740157481</v>
      </c>
      <c r="D21" s="46">
        <v>10</v>
      </c>
      <c r="F21" s="42"/>
      <c r="G21" s="42"/>
    </row>
    <row r="22" spans="1:7" x14ac:dyDescent="0.3">
      <c r="A22" s="45" t="s">
        <v>39</v>
      </c>
      <c r="B22" s="35">
        <v>0.1</v>
      </c>
      <c r="C22" s="61">
        <f t="shared" si="0"/>
        <v>2.3622047244094486</v>
      </c>
      <c r="D22" s="46">
        <v>6</v>
      </c>
      <c r="F22" s="42"/>
      <c r="G22" s="42"/>
    </row>
    <row r="23" spans="1:7" x14ac:dyDescent="0.3">
      <c r="A23" s="45" t="s">
        <v>40</v>
      </c>
      <c r="B23" s="35">
        <v>0.3</v>
      </c>
      <c r="C23" s="61">
        <f t="shared" si="0"/>
        <v>3.9370078740157481</v>
      </c>
      <c r="D23" s="46">
        <v>10</v>
      </c>
      <c r="F23" s="42"/>
      <c r="G23" s="42"/>
    </row>
    <row r="24" spans="1:7" x14ac:dyDescent="0.3">
      <c r="A24" s="45" t="s">
        <v>41</v>
      </c>
      <c r="B24" s="35">
        <v>0.55000000000000004</v>
      </c>
      <c r="C24" s="61">
        <f t="shared" si="0"/>
        <v>3.9370078740157481</v>
      </c>
      <c r="D24" s="46">
        <v>10</v>
      </c>
      <c r="F24" s="42"/>
      <c r="G24" s="42"/>
    </row>
    <row r="25" spans="1:7" x14ac:dyDescent="0.3">
      <c r="A25" s="45" t="s">
        <v>42</v>
      </c>
      <c r="B25" s="35">
        <v>0.2</v>
      </c>
      <c r="C25" s="61">
        <f t="shared" si="0"/>
        <v>0.98425196850393704</v>
      </c>
      <c r="D25" s="46">
        <v>2.5</v>
      </c>
      <c r="F25" s="42"/>
      <c r="G25" s="42"/>
    </row>
    <row r="26" spans="1:7" x14ac:dyDescent="0.3">
      <c r="A26" s="45" t="s">
        <v>43</v>
      </c>
      <c r="B26" s="35">
        <v>0.1</v>
      </c>
      <c r="C26" s="61">
        <f t="shared" si="0"/>
        <v>2.3622047244094486</v>
      </c>
      <c r="D26" s="46">
        <v>6</v>
      </c>
      <c r="F26" s="42"/>
      <c r="G26" s="42"/>
    </row>
    <row r="27" spans="1:7" x14ac:dyDescent="0.3">
      <c r="A27" s="45" t="s">
        <v>44</v>
      </c>
      <c r="B27" s="35">
        <v>0.7</v>
      </c>
      <c r="C27" s="61">
        <f t="shared" si="0"/>
        <v>3.9370078740157481</v>
      </c>
      <c r="D27" s="46">
        <v>10</v>
      </c>
      <c r="F27" s="42"/>
      <c r="G27" s="42"/>
    </row>
    <row r="28" spans="1:7" x14ac:dyDescent="0.3">
      <c r="A28" s="45" t="s">
        <v>45</v>
      </c>
      <c r="B28" s="35">
        <v>0.75</v>
      </c>
      <c r="C28" s="61">
        <f t="shared" si="0"/>
        <v>0.98425196850393704</v>
      </c>
      <c r="D28" s="46">
        <v>2.5</v>
      </c>
      <c r="F28" s="42"/>
      <c r="G28" s="42"/>
    </row>
    <row r="29" spans="1:7" x14ac:dyDescent="0.3">
      <c r="A29" s="45" t="s">
        <v>46</v>
      </c>
      <c r="B29" s="35">
        <v>0.2</v>
      </c>
      <c r="C29" s="61">
        <f t="shared" si="0"/>
        <v>0.98425196850393704</v>
      </c>
      <c r="D29" s="46">
        <v>2.5</v>
      </c>
      <c r="F29" s="42"/>
      <c r="G29" s="42"/>
    </row>
    <row r="30" spans="1:7" x14ac:dyDescent="0.3">
      <c r="A30" s="45" t="s">
        <v>47</v>
      </c>
      <c r="B30" s="35">
        <v>0.5</v>
      </c>
      <c r="C30" s="61">
        <f t="shared" si="0"/>
        <v>3.9370078740157481</v>
      </c>
      <c r="D30" s="46">
        <v>10</v>
      </c>
      <c r="F30" s="42"/>
      <c r="G30" s="42"/>
    </row>
    <row r="31" spans="1:7" x14ac:dyDescent="0.3">
      <c r="A31" s="45" t="s">
        <v>48</v>
      </c>
      <c r="B31" s="35">
        <v>0.5</v>
      </c>
      <c r="C31" s="61">
        <f t="shared" si="0"/>
        <v>2.9527559055118111</v>
      </c>
      <c r="D31" s="46">
        <v>7.5</v>
      </c>
      <c r="F31" s="42"/>
      <c r="G31" s="42"/>
    </row>
    <row r="32" spans="1:7" x14ac:dyDescent="0.3">
      <c r="A32" s="45" t="s">
        <v>49</v>
      </c>
      <c r="B32" s="35">
        <v>0.3</v>
      </c>
      <c r="C32" s="61">
        <f t="shared" si="0"/>
        <v>5.9055118110236222</v>
      </c>
      <c r="D32" s="46">
        <v>15</v>
      </c>
      <c r="F32" s="42"/>
      <c r="G32" s="42"/>
    </row>
    <row r="33" spans="1:7" x14ac:dyDescent="0.3">
      <c r="A33" s="45" t="s">
        <v>50</v>
      </c>
      <c r="B33" s="35">
        <v>0.3</v>
      </c>
      <c r="C33" s="61">
        <f t="shared" si="0"/>
        <v>5.9055118110236222</v>
      </c>
      <c r="D33" s="46">
        <v>15</v>
      </c>
      <c r="F33" s="42"/>
      <c r="G33" s="42"/>
    </row>
    <row r="34" spans="1:7" x14ac:dyDescent="0.3">
      <c r="A34" s="45" t="s">
        <v>51</v>
      </c>
      <c r="B34" s="35">
        <v>0.75</v>
      </c>
      <c r="C34" s="61">
        <f t="shared" si="0"/>
        <v>0.98425196850393704</v>
      </c>
      <c r="D34" s="46">
        <v>2.5</v>
      </c>
      <c r="F34" s="42"/>
      <c r="G34" s="42"/>
    </row>
    <row r="35" spans="1:7" x14ac:dyDescent="0.3">
      <c r="A35" s="45" t="s">
        <v>52</v>
      </c>
      <c r="B35" s="35">
        <v>0.5</v>
      </c>
      <c r="C35" s="61">
        <f t="shared" si="0"/>
        <v>0.98425196850393704</v>
      </c>
      <c r="D35" s="46">
        <v>2.5</v>
      </c>
      <c r="F35" s="42"/>
      <c r="G35" s="42"/>
    </row>
    <row r="36" spans="1:7" x14ac:dyDescent="0.3">
      <c r="A36" s="45" t="s">
        <v>53</v>
      </c>
      <c r="B36" s="35">
        <v>0.15</v>
      </c>
      <c r="C36" s="61">
        <f t="shared" si="0"/>
        <v>1.5748031496062991</v>
      </c>
      <c r="D36" s="46">
        <v>4</v>
      </c>
      <c r="F36" s="42"/>
      <c r="G36" s="42"/>
    </row>
    <row r="37" spans="1:7" x14ac:dyDescent="0.3">
      <c r="A37" s="45" t="s">
        <v>54</v>
      </c>
      <c r="B37" s="35">
        <v>0.45</v>
      </c>
      <c r="C37" s="61">
        <f t="shared" si="0"/>
        <v>3.9370078740157481</v>
      </c>
      <c r="D37" s="46">
        <v>10</v>
      </c>
      <c r="F37" s="42"/>
      <c r="G37" s="42"/>
    </row>
    <row r="38" spans="1:7" x14ac:dyDescent="0.3">
      <c r="A38" s="45" t="s">
        <v>55</v>
      </c>
      <c r="B38" s="35">
        <v>0.7</v>
      </c>
      <c r="C38" s="61">
        <f t="shared" si="0"/>
        <v>3.9370078740157481</v>
      </c>
      <c r="D38" s="46">
        <v>10</v>
      </c>
      <c r="F38" s="42"/>
      <c r="G38" s="42"/>
    </row>
    <row r="39" spans="1:7" x14ac:dyDescent="0.3">
      <c r="A39" s="45" t="s">
        <v>56</v>
      </c>
      <c r="B39" s="35">
        <v>0.95</v>
      </c>
      <c r="C39" s="61">
        <f t="shared" si="0"/>
        <v>5.9055118110236222</v>
      </c>
      <c r="D39" s="46">
        <v>15</v>
      </c>
      <c r="F39" s="42"/>
      <c r="G39" s="42"/>
    </row>
    <row r="40" spans="1:7" x14ac:dyDescent="0.3">
      <c r="A40" s="45" t="s">
        <v>57</v>
      </c>
      <c r="B40" s="35">
        <v>0.3</v>
      </c>
      <c r="C40" s="61">
        <f t="shared" si="0"/>
        <v>0.98425196850393704</v>
      </c>
      <c r="D40" s="46">
        <v>2.5</v>
      </c>
      <c r="F40" s="42"/>
      <c r="G40" s="42"/>
    </row>
    <row r="41" spans="1:7" x14ac:dyDescent="0.3">
      <c r="A41" s="45" t="s">
        <v>58</v>
      </c>
      <c r="B41" s="35">
        <v>0.7</v>
      </c>
      <c r="C41" s="61">
        <f t="shared" si="0"/>
        <v>3.9370078740157481</v>
      </c>
      <c r="D41" s="46">
        <v>10</v>
      </c>
      <c r="F41" s="42"/>
      <c r="G41" s="42"/>
    </row>
    <row r="42" spans="1:7" x14ac:dyDescent="0.3">
      <c r="A42" s="45" t="s">
        <v>59</v>
      </c>
      <c r="B42" s="35">
        <v>0.55000000000000004</v>
      </c>
      <c r="C42" s="61">
        <f t="shared" si="0"/>
        <v>3.9370078740157481</v>
      </c>
      <c r="D42" s="46">
        <v>10</v>
      </c>
      <c r="F42" s="42"/>
      <c r="G42" s="42"/>
    </row>
    <row r="43" spans="1:7" x14ac:dyDescent="0.3">
      <c r="A43" s="45" t="s">
        <v>60</v>
      </c>
      <c r="B43" s="35">
        <v>0.6</v>
      </c>
      <c r="C43" s="61">
        <f t="shared" si="0"/>
        <v>3.9370078740157481</v>
      </c>
      <c r="D43" s="46">
        <v>10</v>
      </c>
      <c r="F43" s="42"/>
      <c r="G43" s="42"/>
    </row>
    <row r="44" spans="1:7" x14ac:dyDescent="0.3">
      <c r="A44" s="45" t="s">
        <v>61</v>
      </c>
      <c r="B44" s="35">
        <v>0.35</v>
      </c>
      <c r="C44" s="61">
        <f t="shared" si="0"/>
        <v>1.5748031496062991</v>
      </c>
      <c r="D44" s="46">
        <v>4</v>
      </c>
      <c r="F44" s="42"/>
      <c r="G44" s="42"/>
    </row>
    <row r="45" spans="1:7" x14ac:dyDescent="0.3">
      <c r="A45" s="45" t="s">
        <v>62</v>
      </c>
      <c r="B45" s="35">
        <v>0.15</v>
      </c>
      <c r="C45" s="61">
        <f t="shared" si="0"/>
        <v>13.779527559055119</v>
      </c>
      <c r="D45" s="46">
        <v>35</v>
      </c>
      <c r="F45" s="42"/>
      <c r="G45" s="42"/>
    </row>
    <row r="46" spans="1:7" x14ac:dyDescent="0.3">
      <c r="A46" s="45" t="s">
        <v>63</v>
      </c>
      <c r="B46" s="35">
        <v>0.7</v>
      </c>
      <c r="C46" s="61">
        <f t="shared" si="0"/>
        <v>1.9685039370078741</v>
      </c>
      <c r="D46" s="46">
        <v>5</v>
      </c>
      <c r="F46" s="42"/>
      <c r="G46" s="42"/>
    </row>
    <row r="47" spans="1:7" x14ac:dyDescent="0.3">
      <c r="A47" s="45" t="s">
        <v>64</v>
      </c>
      <c r="B47" s="35">
        <v>0.4</v>
      </c>
      <c r="C47" s="61">
        <f t="shared" si="0"/>
        <v>2.9527559055118111</v>
      </c>
      <c r="D47" s="46">
        <v>7.5</v>
      </c>
      <c r="F47" s="42"/>
      <c r="G47" s="42"/>
    </row>
    <row r="48" spans="1:7" x14ac:dyDescent="0.3">
      <c r="A48" s="45" t="s">
        <v>65</v>
      </c>
      <c r="B48" s="35">
        <v>0.1</v>
      </c>
      <c r="C48" s="61">
        <f t="shared" si="0"/>
        <v>1.9685039370078741</v>
      </c>
      <c r="D48" s="46">
        <v>5</v>
      </c>
      <c r="F48" s="42"/>
      <c r="G48" s="42"/>
    </row>
    <row r="49" spans="1:7" x14ac:dyDescent="0.3">
      <c r="A49" s="45" t="s">
        <v>66</v>
      </c>
      <c r="B49" s="35">
        <v>0.25</v>
      </c>
      <c r="C49" s="61">
        <f t="shared" si="0"/>
        <v>13.779527559055119</v>
      </c>
      <c r="D49" s="46">
        <v>35</v>
      </c>
      <c r="F49" s="42"/>
      <c r="G49" s="42"/>
    </row>
    <row r="50" spans="1:7" x14ac:dyDescent="0.3">
      <c r="A50" s="45" t="s">
        <v>67</v>
      </c>
      <c r="B50" s="35">
        <v>0.3</v>
      </c>
      <c r="C50" s="61">
        <f t="shared" si="0"/>
        <v>0.98425196850393704</v>
      </c>
      <c r="D50" s="46">
        <v>2.5</v>
      </c>
      <c r="F50" s="42"/>
      <c r="G50" s="42"/>
    </row>
    <row r="51" spans="1:7" x14ac:dyDescent="0.3">
      <c r="A51" s="45" t="s">
        <v>68</v>
      </c>
      <c r="B51" s="35">
        <v>0.25</v>
      </c>
      <c r="C51" s="61">
        <f t="shared" si="0"/>
        <v>2.3622047244094486</v>
      </c>
      <c r="D51" s="46">
        <v>6</v>
      </c>
      <c r="F51" s="42"/>
      <c r="G51" s="42"/>
    </row>
    <row r="52" spans="1:7" x14ac:dyDescent="0.3">
      <c r="A52" s="45" t="s">
        <v>69</v>
      </c>
      <c r="B52" s="35">
        <v>0.4</v>
      </c>
      <c r="C52" s="61">
        <f t="shared" si="0"/>
        <v>2.3622047244094486</v>
      </c>
      <c r="D52" s="46">
        <v>6</v>
      </c>
      <c r="F52" s="42"/>
      <c r="G52" s="42"/>
    </row>
    <row r="53" spans="1:7" x14ac:dyDescent="0.3">
      <c r="A53" s="45" t="s">
        <v>70</v>
      </c>
      <c r="B53" s="35">
        <v>0.05</v>
      </c>
      <c r="C53" s="61">
        <f t="shared" si="0"/>
        <v>1.5748031496062991</v>
      </c>
      <c r="D53" s="46">
        <v>4</v>
      </c>
      <c r="F53" s="42"/>
      <c r="G53" s="42"/>
    </row>
    <row r="54" spans="1:7" x14ac:dyDescent="0.3">
      <c r="A54" s="45" t="s">
        <v>71</v>
      </c>
      <c r="B54" s="35">
        <v>0.35</v>
      </c>
      <c r="C54" s="61">
        <f t="shared" si="0"/>
        <v>1.5748031496062991</v>
      </c>
      <c r="D54" s="46">
        <v>4</v>
      </c>
      <c r="F54" s="42"/>
      <c r="G54" s="42"/>
    </row>
    <row r="55" spans="1:7" x14ac:dyDescent="0.3">
      <c r="A55" s="45" t="s">
        <v>72</v>
      </c>
      <c r="B55" s="35">
        <v>0.5</v>
      </c>
      <c r="C55" s="61">
        <f t="shared" si="0"/>
        <v>0.98425196850393704</v>
      </c>
      <c r="D55" s="46">
        <v>2.5</v>
      </c>
      <c r="F55" s="42"/>
      <c r="G55" s="42"/>
    </row>
    <row r="56" spans="1:7" x14ac:dyDescent="0.3">
      <c r="A56" s="45" t="s">
        <v>73</v>
      </c>
      <c r="B56" s="35">
        <v>0.1</v>
      </c>
      <c r="C56" s="63">
        <f t="shared" si="0"/>
        <v>0.19685039370078738</v>
      </c>
      <c r="D56" s="46">
        <v>0.5</v>
      </c>
      <c r="F56" s="42"/>
      <c r="G56" s="42"/>
    </row>
    <row r="57" spans="1:7" x14ac:dyDescent="0.3">
      <c r="A57" s="45" t="s">
        <v>74</v>
      </c>
      <c r="B57" s="35">
        <v>0.8</v>
      </c>
      <c r="C57" s="63">
        <f t="shared" si="0"/>
        <v>0.19685039370078738</v>
      </c>
      <c r="D57" s="46">
        <v>0.5</v>
      </c>
      <c r="F57" s="42"/>
      <c r="G57" s="42"/>
    </row>
    <row r="58" spans="1:7" x14ac:dyDescent="0.3">
      <c r="A58" s="45" t="s">
        <v>75</v>
      </c>
      <c r="B58" s="35">
        <v>0.8</v>
      </c>
      <c r="C58" s="63">
        <f t="shared" si="0"/>
        <v>0.19685039370078738</v>
      </c>
      <c r="D58" s="46">
        <v>0.5</v>
      </c>
      <c r="F58" s="42"/>
      <c r="G58" s="42"/>
    </row>
    <row r="59" spans="1:7" x14ac:dyDescent="0.3">
      <c r="A59" s="45" t="s">
        <v>76</v>
      </c>
      <c r="B59" s="35">
        <v>0.8</v>
      </c>
      <c r="C59" s="61">
        <f t="shared" si="0"/>
        <v>3.9370078740157481</v>
      </c>
      <c r="D59" s="46">
        <v>10</v>
      </c>
      <c r="F59" s="42"/>
      <c r="G59" s="42"/>
    </row>
    <row r="60" spans="1:7" x14ac:dyDescent="0.3">
      <c r="A60" s="45" t="s">
        <v>77</v>
      </c>
      <c r="B60" s="35">
        <v>0.5</v>
      </c>
      <c r="C60" s="61">
        <f t="shared" si="0"/>
        <v>0.98425196850393704</v>
      </c>
      <c r="D60" s="46">
        <v>2.5</v>
      </c>
      <c r="F60" s="42"/>
      <c r="G60" s="42"/>
    </row>
    <row r="61" spans="1:7" x14ac:dyDescent="0.3">
      <c r="A61" s="45" t="s">
        <v>78</v>
      </c>
      <c r="B61" s="35">
        <v>0.25</v>
      </c>
      <c r="C61" s="61">
        <f t="shared" si="0"/>
        <v>0.98425196850393704</v>
      </c>
      <c r="D61" s="46">
        <v>2.5</v>
      </c>
      <c r="F61" s="42"/>
      <c r="G61" s="42"/>
    </row>
    <row r="62" spans="1:7" x14ac:dyDescent="0.3">
      <c r="A62" s="45" t="s">
        <v>79</v>
      </c>
      <c r="B62" s="35">
        <v>0.7</v>
      </c>
      <c r="C62" s="61">
        <f t="shared" si="0"/>
        <v>3.9370078740157481</v>
      </c>
      <c r="D62" s="46">
        <v>10</v>
      </c>
      <c r="F62" s="42"/>
      <c r="G62" s="42"/>
    </row>
    <row r="63" spans="1:7" x14ac:dyDescent="0.3">
      <c r="A63" s="45" t="s">
        <v>80</v>
      </c>
      <c r="B63" s="35">
        <v>0.35</v>
      </c>
      <c r="C63" s="63">
        <f t="shared" si="0"/>
        <v>0.19685039370078738</v>
      </c>
      <c r="D63" s="46">
        <v>0.5</v>
      </c>
      <c r="F63" s="42"/>
      <c r="G63" s="42"/>
    </row>
    <row r="64" spans="1:7" x14ac:dyDescent="0.3">
      <c r="A64" s="45" t="s">
        <v>81</v>
      </c>
      <c r="B64" s="35">
        <v>0.7</v>
      </c>
      <c r="C64" s="61">
        <f t="shared" si="0"/>
        <v>3.9370078740157481</v>
      </c>
      <c r="D64" s="46">
        <v>10</v>
      </c>
      <c r="F64" s="42"/>
      <c r="G64" s="42"/>
    </row>
    <row r="65" spans="1:7" x14ac:dyDescent="0.3">
      <c r="A65" s="47" t="s">
        <v>82</v>
      </c>
      <c r="B65" s="38">
        <v>0.7</v>
      </c>
      <c r="C65" s="61">
        <f t="shared" si="0"/>
        <v>3.9370078740157481</v>
      </c>
      <c r="D65" s="39">
        <v>10</v>
      </c>
      <c r="F65" s="43"/>
      <c r="G65" s="43"/>
    </row>
    <row r="66" spans="1:7" x14ac:dyDescent="0.3">
      <c r="A66" s="47" t="s">
        <v>83</v>
      </c>
      <c r="B66" s="38">
        <v>0.45</v>
      </c>
      <c r="C66" s="61">
        <f t="shared" si="0"/>
        <v>3.9370078740157481</v>
      </c>
      <c r="D66" s="39">
        <v>10</v>
      </c>
      <c r="F66" s="43"/>
      <c r="G66" s="43"/>
    </row>
    <row r="67" spans="1:7" x14ac:dyDescent="0.3">
      <c r="A67" s="47" t="s">
        <v>84</v>
      </c>
      <c r="B67" s="38">
        <v>0.55000000000000004</v>
      </c>
      <c r="C67" s="61">
        <f t="shared" si="0"/>
        <v>2.9527559055118111</v>
      </c>
      <c r="D67" s="39">
        <v>7.5</v>
      </c>
      <c r="F67" s="43"/>
      <c r="G67" s="43"/>
    </row>
    <row r="68" spans="1:7" x14ac:dyDescent="0.3">
      <c r="A68" s="47" t="s">
        <v>85</v>
      </c>
      <c r="B68" s="38">
        <v>0.25</v>
      </c>
      <c r="C68" s="61">
        <f t="shared" ref="C68:C76" si="1">D68/2.54</f>
        <v>0.98425196850393704</v>
      </c>
      <c r="D68" s="39">
        <v>2.5</v>
      </c>
      <c r="F68" s="43"/>
      <c r="G68" s="43"/>
    </row>
    <row r="69" spans="1:7" x14ac:dyDescent="0.3">
      <c r="A69" s="47" t="s">
        <v>86</v>
      </c>
      <c r="B69" s="38">
        <v>0.35</v>
      </c>
      <c r="C69" s="61">
        <f t="shared" si="1"/>
        <v>0.98425196850393704</v>
      </c>
      <c r="D69" s="39">
        <v>2.5</v>
      </c>
      <c r="F69" s="43"/>
      <c r="G69" s="43"/>
    </row>
    <row r="70" spans="1:7" x14ac:dyDescent="0.3">
      <c r="A70" s="47" t="s">
        <v>87</v>
      </c>
      <c r="B70" s="38">
        <v>0.15</v>
      </c>
      <c r="C70" s="61">
        <f t="shared" si="1"/>
        <v>2.9527559055118111</v>
      </c>
      <c r="D70" s="39">
        <v>7.5</v>
      </c>
      <c r="F70" s="43"/>
      <c r="G70" s="43"/>
    </row>
    <row r="71" spans="1:7" x14ac:dyDescent="0.3">
      <c r="A71" s="47" t="s">
        <v>88</v>
      </c>
      <c r="B71" s="38">
        <v>0.45</v>
      </c>
      <c r="C71" s="61">
        <f t="shared" si="1"/>
        <v>13.779527559055119</v>
      </c>
      <c r="D71" s="39">
        <v>35</v>
      </c>
      <c r="F71" s="43"/>
      <c r="G71" s="43"/>
    </row>
    <row r="72" spans="1:7" x14ac:dyDescent="0.3">
      <c r="A72" s="47" t="s">
        <v>89</v>
      </c>
      <c r="B72" s="38">
        <v>0.7</v>
      </c>
      <c r="C72" s="61">
        <f t="shared" si="1"/>
        <v>13.779527559055119</v>
      </c>
      <c r="D72" s="39">
        <v>35</v>
      </c>
      <c r="F72" s="43"/>
      <c r="G72" s="43"/>
    </row>
    <row r="73" spans="1:7" x14ac:dyDescent="0.3">
      <c r="A73" s="47" t="s">
        <v>90</v>
      </c>
      <c r="B73" s="38">
        <v>0.55000000000000004</v>
      </c>
      <c r="C73" s="61">
        <f t="shared" si="1"/>
        <v>2.9527559055118111</v>
      </c>
      <c r="D73" s="39">
        <v>7.5</v>
      </c>
      <c r="F73" s="43"/>
      <c r="G73" s="43"/>
    </row>
    <row r="74" spans="1:7" x14ac:dyDescent="0.3">
      <c r="A74" s="47" t="s">
        <v>91</v>
      </c>
      <c r="B74" s="38">
        <v>0.6</v>
      </c>
      <c r="C74" s="61">
        <f t="shared" si="1"/>
        <v>2.9527559055118111</v>
      </c>
      <c r="D74" s="39">
        <v>7.5</v>
      </c>
      <c r="F74" s="43"/>
      <c r="G74" s="43"/>
    </row>
    <row r="75" spans="1:7" x14ac:dyDescent="0.3">
      <c r="A75" s="47" t="s">
        <v>92</v>
      </c>
      <c r="B75" s="38">
        <v>0.4</v>
      </c>
      <c r="C75" s="61">
        <f t="shared" si="1"/>
        <v>3.9370078740157481</v>
      </c>
      <c r="D75" s="39">
        <v>10</v>
      </c>
      <c r="F75" s="43"/>
      <c r="G75" s="43"/>
    </row>
    <row r="76" spans="1:7" ht="15" thickBot="1" x14ac:dyDescent="0.35">
      <c r="A76" s="48" t="s">
        <v>93</v>
      </c>
      <c r="B76" s="40">
        <v>0.25</v>
      </c>
      <c r="C76" s="61">
        <f t="shared" si="1"/>
        <v>13.779527559055119</v>
      </c>
      <c r="D76" s="41">
        <v>35</v>
      </c>
      <c r="F76" s="43"/>
      <c r="G76" s="43"/>
    </row>
  </sheetData>
  <mergeCells count="5">
    <mergeCell ref="F3:F5"/>
    <mergeCell ref="F6:F10"/>
    <mergeCell ref="F11:F13"/>
    <mergeCell ref="F1:H1"/>
    <mergeCell ref="A1:D1"/>
  </mergeCells>
  <dataValidations count="1">
    <dataValidation type="list" allowBlank="1" showInputMessage="1" showErrorMessage="1" sqref="A3:A76" xr:uid="{893052FD-76DC-4285-A34C-7973C50163C9}">
      <formula1>$A$3:$A$76</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A13E21203834540BBD6C53D84292024" ma:contentTypeVersion="16" ma:contentTypeDescription="Create a new document." ma:contentTypeScope="" ma:versionID="a2ff2933016f1aa7694311895d397c49">
  <xsd:schema xmlns:xsd="http://www.w3.org/2001/XMLSchema" xmlns:xs="http://www.w3.org/2001/XMLSchema" xmlns:p="http://schemas.microsoft.com/office/2006/metadata/properties" xmlns:ns2="befe26ac-03bc-415b-b256-a785b5e51de8" xmlns:ns3="548c8a61-9c8c-4651-8ee4-fb2c6c201261" targetNamespace="http://schemas.microsoft.com/office/2006/metadata/properties" ma:root="true" ma:fieldsID="c594cfff530955527e006788a3173218" ns2:_="" ns3:_="">
    <xsd:import namespace="befe26ac-03bc-415b-b256-a785b5e51de8"/>
    <xsd:import namespace="548c8a61-9c8c-4651-8ee4-fb2c6c20126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fe26ac-03bc-415b-b256-a785b5e51d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a05ca766-0d52-412c-8a97-82287756f6a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8c8a61-9c8c-4651-8ee4-fb2c6c20126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c3a5b53-a676-4e3b-bb2c-a73593126c1c}" ma:internalName="TaxCatchAll" ma:showField="CatchAllData" ma:web="548c8a61-9c8c-4651-8ee4-fb2c6c20126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48c8a61-9c8c-4651-8ee4-fb2c6c201261" xsi:nil="true"/>
    <lcf76f155ced4ddcb4097134ff3c332f xmlns="befe26ac-03bc-415b-b256-a785b5e51de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19938CE-98C8-4BF9-AF8B-98DBADC65E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fe26ac-03bc-415b-b256-a785b5e51de8"/>
    <ds:schemaRef ds:uri="548c8a61-9c8c-4651-8ee4-fb2c6c2012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AC3762D-1BD3-4608-84CF-178EDF644BD0}">
  <ds:schemaRefs>
    <ds:schemaRef ds:uri="http://schemas.microsoft.com/sharepoint/v3/contenttype/forms"/>
  </ds:schemaRefs>
</ds:datastoreItem>
</file>

<file path=customXml/itemProps3.xml><?xml version="1.0" encoding="utf-8"?>
<ds:datastoreItem xmlns:ds="http://schemas.openxmlformats.org/officeDocument/2006/customXml" ds:itemID="{BF1B6045-1936-4FD2-9BF9-7953AA598AFC}">
  <ds:schemaRefs>
    <ds:schemaRef ds:uri="http://purl.org/dc/elements/1.1/"/>
    <ds:schemaRef ds:uri="http://schemas.microsoft.com/office/infopath/2007/PartnerControls"/>
    <ds:schemaRef ds:uri="befe26ac-03bc-415b-b256-a785b5e51de8"/>
    <ds:schemaRef ds:uri="http://www.w3.org/XML/1998/namespace"/>
    <ds:schemaRef ds:uri="http://schemas.microsoft.com/office/2006/metadata/properties"/>
    <ds:schemaRef ds:uri="http://schemas.microsoft.com/office/2006/documentManagement/types"/>
    <ds:schemaRef ds:uri="http://purl.org/dc/terms/"/>
    <ds:schemaRef ds:uri="http://purl.org/dc/dcmitype/"/>
    <ds:schemaRef ds:uri="http://schemas.openxmlformats.org/package/2006/metadata/core-properties"/>
    <ds:schemaRef ds:uri="548c8a61-9c8c-4651-8ee4-fb2c6c201261"/>
  </ds:schemaRefs>
</ds:datastoreItem>
</file>

<file path=docMetadata/LabelInfo.xml><?xml version="1.0" encoding="utf-8"?>
<clbl:labelList xmlns:clbl="http://schemas.microsoft.com/office/2020/mipLabelMetadata">
  <clbl:label id="{afdfd251-a222-4897-8cba-ae68cabfffbc}" enabled="0" method="" siteId="{afdfd251-a222-4897-8cba-ae68cabfffb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Worksheet</vt:lpstr>
      <vt:lpstr>Current Tillage System</vt:lpstr>
      <vt:lpstr>Proposed Tillage System</vt:lpstr>
      <vt:lpstr>Reference 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Chen, Guihua@CDFA</dc:creator>
  <cp:keywords/>
  <dc:description/>
  <cp:lastModifiedBy>Blincoe, Peggy@CDFA</cp:lastModifiedBy>
  <cp:revision/>
  <dcterms:created xsi:type="dcterms:W3CDTF">2026-03-03T18:31:01Z</dcterms:created>
  <dcterms:modified xsi:type="dcterms:W3CDTF">2026-06-22T23:25:18Z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0x010100AA13E21203834540BBD6C53D84292024</vt:lpwstr>
  </property>
  <property fmtid="{D5CDD505-2E9C-101B-9397-08002B2CF9AE}" pid="3" name="MediaServiceImageTags">
    <vt:lpwstr/>
  </property>
</Properties>
</file>