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Bulk Imports 95-15" sheetId="1" r:id="rId1"/>
  </sheets>
  <calcPr calcId="125725"/>
</workbook>
</file>

<file path=xl/calcChain.xml><?xml version="1.0" encoding="utf-8"?>
<calcChain xmlns="http://schemas.openxmlformats.org/spreadsheetml/2006/main">
  <c r="D254" i="1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P189"/>
  <c r="E189"/>
  <c r="P188"/>
  <c r="E188"/>
  <c r="P187"/>
  <c r="E187"/>
  <c r="P186"/>
  <c r="E186"/>
  <c r="P185"/>
  <c r="E185"/>
  <c r="P184"/>
  <c r="E184"/>
  <c r="P183"/>
  <c r="E183"/>
  <c r="P182"/>
  <c r="E182"/>
  <c r="P181"/>
  <c r="E181"/>
  <c r="P180"/>
  <c r="E180"/>
  <c r="P179"/>
  <c r="E179"/>
  <c r="P178"/>
  <c r="E178"/>
  <c r="P177"/>
  <c r="E177"/>
  <c r="P176"/>
  <c r="E176"/>
  <c r="P175"/>
  <c r="E175"/>
  <c r="P174"/>
  <c r="E174"/>
  <c r="P173"/>
  <c r="E173"/>
  <c r="P172"/>
  <c r="E172"/>
  <c r="P171"/>
  <c r="E171"/>
  <c r="P170"/>
  <c r="E170"/>
  <c r="P169"/>
  <c r="E169"/>
  <c r="S168"/>
  <c r="R168"/>
  <c r="P168"/>
  <c r="T168" s="1"/>
  <c r="G168"/>
  <c r="E168"/>
  <c r="T167"/>
  <c r="S167"/>
  <c r="R167"/>
  <c r="P167"/>
  <c r="U167" s="1"/>
  <c r="G167"/>
  <c r="E167"/>
  <c r="S166"/>
  <c r="R166"/>
  <c r="P166"/>
  <c r="T166" s="1"/>
  <c r="G166"/>
  <c r="E166"/>
  <c r="S165"/>
  <c r="R165"/>
  <c r="P165"/>
  <c r="T165" s="1"/>
  <c r="G165"/>
  <c r="E165"/>
  <c r="S164"/>
  <c r="R164"/>
  <c r="P164"/>
  <c r="T164" s="1"/>
  <c r="G164"/>
  <c r="E164"/>
  <c r="T163"/>
  <c r="S163"/>
  <c r="R163"/>
  <c r="P163"/>
  <c r="U163" s="1"/>
  <c r="G163"/>
  <c r="E163"/>
  <c r="S162"/>
  <c r="R162"/>
  <c r="P162"/>
  <c r="T162" s="1"/>
  <c r="G162"/>
  <c r="E162"/>
  <c r="S161"/>
  <c r="R161"/>
  <c r="P161"/>
  <c r="T161" s="1"/>
  <c r="G161"/>
  <c r="E161"/>
  <c r="S160"/>
  <c r="R160"/>
  <c r="P160"/>
  <c r="T160" s="1"/>
  <c r="G160"/>
  <c r="E160"/>
  <c r="T159"/>
  <c r="S159"/>
  <c r="R159"/>
  <c r="P159"/>
  <c r="U159" s="1"/>
  <c r="G159"/>
  <c r="E159"/>
  <c r="S158"/>
  <c r="R158"/>
  <c r="P158"/>
  <c r="T158" s="1"/>
  <c r="G158"/>
  <c r="E158"/>
  <c r="S157"/>
  <c r="R157"/>
  <c r="P157"/>
  <c r="T157" s="1"/>
  <c r="G157"/>
  <c r="E157"/>
  <c r="S156"/>
  <c r="R156"/>
  <c r="P156"/>
  <c r="T156" s="1"/>
  <c r="G156"/>
  <c r="E156"/>
  <c r="T155"/>
  <c r="S155"/>
  <c r="R155"/>
  <c r="P155"/>
  <c r="U155" s="1"/>
  <c r="G155"/>
  <c r="E155"/>
  <c r="S154"/>
  <c r="R154"/>
  <c r="P154"/>
  <c r="T154" s="1"/>
  <c r="G154"/>
  <c r="E154"/>
  <c r="S153"/>
  <c r="R153"/>
  <c r="P153"/>
  <c r="T153" s="1"/>
  <c r="G153"/>
  <c r="E153"/>
  <c r="S152"/>
  <c r="R152"/>
  <c r="P152"/>
  <c r="T152" s="1"/>
  <c r="G152"/>
  <c r="E152"/>
  <c r="T151"/>
  <c r="S151"/>
  <c r="R151"/>
  <c r="P151"/>
  <c r="U151" s="1"/>
  <c r="G151"/>
  <c r="E151"/>
  <c r="S150"/>
  <c r="R150"/>
  <c r="P150"/>
  <c r="T150" s="1"/>
  <c r="G150"/>
  <c r="E150"/>
  <c r="S149"/>
  <c r="R149"/>
  <c r="P149"/>
  <c r="T149" s="1"/>
  <c r="G149"/>
  <c r="E149"/>
  <c r="S148"/>
  <c r="R148"/>
  <c r="P148"/>
  <c r="T148" s="1"/>
  <c r="G148"/>
  <c r="E148"/>
  <c r="T147"/>
  <c r="S147"/>
  <c r="R147"/>
  <c r="P147"/>
  <c r="U147" s="1"/>
  <c r="G147"/>
  <c r="E147"/>
  <c r="S146"/>
  <c r="R146"/>
  <c r="P146"/>
  <c r="T146" s="1"/>
  <c r="G146"/>
  <c r="E146"/>
  <c r="S145"/>
  <c r="R145"/>
  <c r="P145"/>
  <c r="T145" s="1"/>
  <c r="G145"/>
  <c r="E145"/>
  <c r="S144"/>
  <c r="R144"/>
  <c r="P144"/>
  <c r="T144" s="1"/>
  <c r="G144"/>
  <c r="E144"/>
  <c r="T143"/>
  <c r="S143"/>
  <c r="R143"/>
  <c r="P143"/>
  <c r="U143" s="1"/>
  <c r="G143"/>
  <c r="E143"/>
  <c r="S142"/>
  <c r="R142"/>
  <c r="P142"/>
  <c r="T142" s="1"/>
  <c r="G142"/>
  <c r="E142"/>
  <c r="S141"/>
  <c r="R141"/>
  <c r="P141"/>
  <c r="T141" s="1"/>
  <c r="G141"/>
  <c r="E141"/>
  <c r="S140"/>
  <c r="R140"/>
  <c r="P140"/>
  <c r="T140" s="1"/>
  <c r="G140"/>
  <c r="E140"/>
  <c r="T139"/>
  <c r="S139"/>
  <c r="R139"/>
  <c r="P139"/>
  <c r="U139" s="1"/>
  <c r="G139"/>
  <c r="E139"/>
  <c r="S138"/>
  <c r="R138"/>
  <c r="P138"/>
  <c r="T138" s="1"/>
  <c r="G138"/>
  <c r="E138"/>
  <c r="S137"/>
  <c r="R137"/>
  <c r="P137"/>
  <c r="T137" s="1"/>
  <c r="G137"/>
  <c r="E137"/>
  <c r="S136"/>
  <c r="R136"/>
  <c r="P136"/>
  <c r="T136" s="1"/>
  <c r="G136"/>
  <c r="E136"/>
  <c r="T135"/>
  <c r="S135"/>
  <c r="R135"/>
  <c r="P135"/>
  <c r="U135" s="1"/>
  <c r="G135"/>
  <c r="E135"/>
  <c r="S134"/>
  <c r="R134"/>
  <c r="P134"/>
  <c r="T134" s="1"/>
  <c r="G134"/>
  <c r="E134"/>
  <c r="S133"/>
  <c r="R133"/>
  <c r="P133"/>
  <c r="T133" s="1"/>
  <c r="G133"/>
  <c r="E133"/>
  <c r="S132"/>
  <c r="R132"/>
  <c r="P132"/>
  <c r="T132" s="1"/>
  <c r="G132"/>
  <c r="E132"/>
  <c r="T131"/>
  <c r="S131"/>
  <c r="R131"/>
  <c r="P131"/>
  <c r="U131" s="1"/>
  <c r="G131"/>
  <c r="E131"/>
  <c r="S130"/>
  <c r="R130"/>
  <c r="P130"/>
  <c r="T130" s="1"/>
  <c r="G130"/>
  <c r="E130"/>
  <c r="S129"/>
  <c r="R129"/>
  <c r="P129"/>
  <c r="T129" s="1"/>
  <c r="G129"/>
  <c r="E129"/>
  <c r="S128"/>
  <c r="R128"/>
  <c r="P128"/>
  <c r="T128" s="1"/>
  <c r="G128"/>
  <c r="E128"/>
  <c r="T127"/>
  <c r="S127"/>
  <c r="R127"/>
  <c r="P127"/>
  <c r="U127" s="1"/>
  <c r="G127"/>
  <c r="E127"/>
  <c r="S126"/>
  <c r="R126"/>
  <c r="P126"/>
  <c r="T126" s="1"/>
  <c r="G126"/>
  <c r="E126"/>
  <c r="S125"/>
  <c r="R125"/>
  <c r="P125"/>
  <c r="T125" s="1"/>
  <c r="G125"/>
  <c r="E125"/>
  <c r="S124"/>
  <c r="R124"/>
  <c r="P124"/>
  <c r="T124" s="1"/>
  <c r="G124"/>
  <c r="E124"/>
  <c r="T123"/>
  <c r="S123"/>
  <c r="R123"/>
  <c r="P123"/>
  <c r="U123" s="1"/>
  <c r="G123"/>
  <c r="E123"/>
  <c r="S122"/>
  <c r="R122"/>
  <c r="P122"/>
  <c r="T122" s="1"/>
  <c r="G122"/>
  <c r="E122"/>
  <c r="S121"/>
  <c r="R121"/>
  <c r="P121"/>
  <c r="T121" s="1"/>
  <c r="G121"/>
  <c r="E121"/>
  <c r="S120"/>
  <c r="R120"/>
  <c r="P120"/>
  <c r="T120" s="1"/>
  <c r="G120"/>
  <c r="E120"/>
  <c r="T119"/>
  <c r="S119"/>
  <c r="R119"/>
  <c r="P119"/>
  <c r="U119" s="1"/>
  <c r="G119"/>
  <c r="E119"/>
  <c r="S118"/>
  <c r="R118"/>
  <c r="P118"/>
  <c r="T118" s="1"/>
  <c r="G118"/>
  <c r="E118"/>
  <c r="S117"/>
  <c r="R117"/>
  <c r="P117"/>
  <c r="T117" s="1"/>
  <c r="G117"/>
  <c r="E117"/>
  <c r="S116"/>
  <c r="R116"/>
  <c r="P116"/>
  <c r="T116" s="1"/>
  <c r="G116"/>
  <c r="E116"/>
  <c r="T115"/>
  <c r="S115"/>
  <c r="R115"/>
  <c r="P115"/>
  <c r="U115" s="1"/>
  <c r="G115"/>
  <c r="E115"/>
  <c r="S114"/>
  <c r="R114"/>
  <c r="P114"/>
  <c r="T114" s="1"/>
  <c r="G114"/>
  <c r="E114"/>
  <c r="S113"/>
  <c r="R113"/>
  <c r="P113"/>
  <c r="T113" s="1"/>
  <c r="G113"/>
  <c r="E113"/>
  <c r="S112"/>
  <c r="R112"/>
  <c r="P112"/>
  <c r="T112" s="1"/>
  <c r="G112"/>
  <c r="E112"/>
  <c r="T111"/>
  <c r="S111"/>
  <c r="R111"/>
  <c r="P111"/>
  <c r="U111" s="1"/>
  <c r="G111"/>
  <c r="E111"/>
  <c r="S110"/>
  <c r="R110"/>
  <c r="P110"/>
  <c r="T110" s="1"/>
  <c r="G110"/>
  <c r="E110"/>
  <c r="S109"/>
  <c r="R109"/>
  <c r="P109"/>
  <c r="T109" s="1"/>
  <c r="G109"/>
  <c r="E109"/>
  <c r="S108"/>
  <c r="R108"/>
  <c r="P108"/>
  <c r="T108" s="1"/>
  <c r="G108"/>
  <c r="E108"/>
  <c r="T107"/>
  <c r="S107"/>
  <c r="R107"/>
  <c r="P107"/>
  <c r="U107" s="1"/>
  <c r="G107"/>
  <c r="E107"/>
  <c r="S106"/>
  <c r="R106"/>
  <c r="P106"/>
  <c r="T106" s="1"/>
  <c r="G106"/>
  <c r="E106"/>
  <c r="S105"/>
  <c r="R105"/>
  <c r="P105"/>
  <c r="T105" s="1"/>
  <c r="G105"/>
  <c r="E105"/>
  <c r="S104"/>
  <c r="R104"/>
  <c r="P104"/>
  <c r="T104" s="1"/>
  <c r="G104"/>
  <c r="E104"/>
  <c r="T103"/>
  <c r="S103"/>
  <c r="R103"/>
  <c r="P103"/>
  <c r="U103" s="1"/>
  <c r="G103"/>
  <c r="E103"/>
  <c r="S102"/>
  <c r="R102"/>
  <c r="P102"/>
  <c r="T102" s="1"/>
  <c r="G102"/>
  <c r="E102"/>
  <c r="S101"/>
  <c r="R101"/>
  <c r="P101"/>
  <c r="T101" s="1"/>
  <c r="G101"/>
  <c r="E101"/>
  <c r="S100"/>
  <c r="R100"/>
  <c r="P100"/>
  <c r="T100" s="1"/>
  <c r="G100"/>
  <c r="E100"/>
  <c r="T99"/>
  <c r="S99"/>
  <c r="R99"/>
  <c r="P99"/>
  <c r="U99" s="1"/>
  <c r="G99"/>
  <c r="E99"/>
  <c r="S98"/>
  <c r="R98"/>
  <c r="P98"/>
  <c r="T98" s="1"/>
  <c r="G98"/>
  <c r="E98"/>
  <c r="S97"/>
  <c r="R97"/>
  <c r="P97"/>
  <c r="T97" s="1"/>
  <c r="G97"/>
  <c r="E97"/>
  <c r="S96"/>
  <c r="R96"/>
  <c r="P96"/>
  <c r="T96" s="1"/>
  <c r="G96"/>
  <c r="E96"/>
  <c r="T95"/>
  <c r="S95"/>
  <c r="R95"/>
  <c r="P95"/>
  <c r="U95" s="1"/>
  <c r="G95"/>
  <c r="E95"/>
  <c r="S94"/>
  <c r="R94"/>
  <c r="P94"/>
  <c r="T94" s="1"/>
  <c r="G94"/>
  <c r="E94"/>
  <c r="S93"/>
  <c r="R93"/>
  <c r="P93"/>
  <c r="T93" s="1"/>
  <c r="G93"/>
  <c r="E93"/>
  <c r="S92"/>
  <c r="R92"/>
  <c r="P92"/>
  <c r="T92" s="1"/>
  <c r="G92"/>
  <c r="E92"/>
  <c r="T91"/>
  <c r="S91"/>
  <c r="R91"/>
  <c r="P91"/>
  <c r="U91" s="1"/>
  <c r="G91"/>
  <c r="E91"/>
  <c r="S90"/>
  <c r="R90"/>
  <c r="P90"/>
  <c r="T90" s="1"/>
  <c r="G90"/>
  <c r="E90"/>
  <c r="S89"/>
  <c r="R89"/>
  <c r="P89"/>
  <c r="T89" s="1"/>
  <c r="G89"/>
  <c r="E89"/>
  <c r="S88"/>
  <c r="R88"/>
  <c r="P88"/>
  <c r="T88" s="1"/>
  <c r="G88"/>
  <c r="E88"/>
  <c r="T87"/>
  <c r="S87"/>
  <c r="R87"/>
  <c r="P87"/>
  <c r="U87" s="1"/>
  <c r="G87"/>
  <c r="E87"/>
  <c r="S86"/>
  <c r="R86"/>
  <c r="P86"/>
  <c r="T86" s="1"/>
  <c r="G86"/>
  <c r="E86"/>
  <c r="S85"/>
  <c r="R85"/>
  <c r="P85"/>
  <c r="T85" s="1"/>
  <c r="G85"/>
  <c r="E85"/>
  <c r="S84"/>
  <c r="R84"/>
  <c r="P84"/>
  <c r="T84" s="1"/>
  <c r="G84"/>
  <c r="E84"/>
  <c r="T83"/>
  <c r="S83"/>
  <c r="R83"/>
  <c r="P83"/>
  <c r="U83" s="1"/>
  <c r="G83"/>
  <c r="E83"/>
  <c r="S82"/>
  <c r="R82"/>
  <c r="P82"/>
  <c r="T82" s="1"/>
  <c r="G82"/>
  <c r="E82"/>
  <c r="S81"/>
  <c r="R81"/>
  <c r="P81"/>
  <c r="T81" s="1"/>
  <c r="G81"/>
  <c r="E81"/>
  <c r="S80"/>
  <c r="R80"/>
  <c r="P80"/>
  <c r="T80" s="1"/>
  <c r="G80"/>
  <c r="E80"/>
  <c r="T79"/>
  <c r="S79"/>
  <c r="R79"/>
  <c r="P79"/>
  <c r="U79" s="1"/>
  <c r="G79"/>
  <c r="E79"/>
  <c r="S78"/>
  <c r="R78"/>
  <c r="P78"/>
  <c r="T78" s="1"/>
  <c r="G78"/>
  <c r="E78"/>
  <c r="S77"/>
  <c r="R77"/>
  <c r="P77"/>
  <c r="T77" s="1"/>
  <c r="G77"/>
  <c r="E77"/>
  <c r="S76"/>
  <c r="R76"/>
  <c r="P76"/>
  <c r="T76" s="1"/>
  <c r="G76"/>
  <c r="E76"/>
  <c r="T75"/>
  <c r="S75"/>
  <c r="R75"/>
  <c r="P75"/>
  <c r="U75" s="1"/>
  <c r="G75"/>
  <c r="E75"/>
  <c r="S74"/>
  <c r="R74"/>
  <c r="P74"/>
  <c r="T74" s="1"/>
  <c r="G74"/>
  <c r="E74"/>
  <c r="S73"/>
  <c r="R73"/>
  <c r="P73"/>
  <c r="T73" s="1"/>
  <c r="G73"/>
  <c r="E73"/>
  <c r="S72"/>
  <c r="R72"/>
  <c r="P72"/>
  <c r="T72" s="1"/>
  <c r="G72"/>
  <c r="E72"/>
  <c r="T71"/>
  <c r="S71"/>
  <c r="R71"/>
  <c r="P71"/>
  <c r="U71" s="1"/>
  <c r="G71"/>
  <c r="E71"/>
  <c r="S70"/>
  <c r="R70"/>
  <c r="P70"/>
  <c r="T70" s="1"/>
  <c r="G70"/>
  <c r="E70"/>
  <c r="S69"/>
  <c r="R69"/>
  <c r="P69"/>
  <c r="T69" s="1"/>
  <c r="G69"/>
  <c r="E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3"/>
  <c r="D12"/>
  <c r="D11"/>
  <c r="D9"/>
  <c r="U72" l="1"/>
  <c r="U76"/>
  <c r="U80"/>
  <c r="U84"/>
  <c r="U88"/>
  <c r="U92"/>
  <c r="U96"/>
  <c r="U100"/>
  <c r="U104"/>
  <c r="U108"/>
  <c r="U112"/>
  <c r="U116"/>
  <c r="U120"/>
  <c r="U124"/>
  <c r="U128"/>
  <c r="U132"/>
  <c r="U136"/>
  <c r="U140"/>
  <c r="U144"/>
  <c r="U148"/>
  <c r="U152"/>
  <c r="U156"/>
  <c r="U160"/>
  <c r="U164"/>
  <c r="U168"/>
  <c r="U69"/>
  <c r="U73"/>
  <c r="U77"/>
  <c r="U81"/>
  <c r="U85"/>
  <c r="U89"/>
  <c r="U93"/>
  <c r="U97"/>
  <c r="U101"/>
  <c r="U105"/>
  <c r="U109"/>
  <c r="U113"/>
  <c r="U117"/>
  <c r="U121"/>
  <c r="U125"/>
  <c r="U129"/>
  <c r="U133"/>
  <c r="U137"/>
  <c r="U141"/>
  <c r="U145"/>
  <c r="U149"/>
  <c r="U153"/>
  <c r="U157"/>
  <c r="U161"/>
  <c r="U165"/>
  <c r="U70"/>
  <c r="U74"/>
  <c r="U78"/>
  <c r="U82"/>
  <c r="U86"/>
  <c r="U90"/>
  <c r="U94"/>
  <c r="U98"/>
  <c r="U102"/>
  <c r="U106"/>
  <c r="U110"/>
  <c r="U114"/>
  <c r="U118"/>
  <c r="U122"/>
  <c r="U126"/>
  <c r="U130"/>
  <c r="U134"/>
  <c r="U138"/>
  <c r="U142"/>
  <c r="U146"/>
  <c r="U150"/>
  <c r="U154"/>
  <c r="U158"/>
  <c r="U162"/>
  <c r="U166"/>
</calcChain>
</file>

<file path=xl/sharedStrings.xml><?xml version="1.0" encoding="utf-8"?>
<sst xmlns="http://schemas.openxmlformats.org/spreadsheetml/2006/main" count="332" uniqueCount="39">
  <si>
    <t>condensed skim reported at skim equivalent</t>
  </si>
  <si>
    <t>IMPORT</t>
  </si>
  <si>
    <t>EXPORT</t>
  </si>
  <si>
    <t>BULK</t>
  </si>
  <si>
    <t>less</t>
  </si>
  <si>
    <t>BULK FROM</t>
  </si>
  <si>
    <t>ARIZONA</t>
  </si>
  <si>
    <t>COLORADO</t>
  </si>
  <si>
    <t>IDAHO</t>
  </si>
  <si>
    <t>NEVADA</t>
  </si>
  <si>
    <t>OREGON</t>
  </si>
  <si>
    <t>WASHINGTON</t>
  </si>
  <si>
    <t>OTHER AND</t>
  </si>
  <si>
    <t>TOTAL</t>
  </si>
  <si>
    <t>Other</t>
  </si>
  <si>
    <t>AZ CO ID NV OR WA</t>
  </si>
  <si>
    <t>(Not AZ or NV)</t>
  </si>
  <si>
    <t>YEAR</t>
  </si>
  <si>
    <t>MONTH</t>
  </si>
  <si>
    <t>(pounds)</t>
  </si>
  <si>
    <t>(Million lbs./day)</t>
  </si>
  <si>
    <t>January</t>
  </si>
  <si>
    <t>February</t>
  </si>
  <si>
    <t>DATA NOT AVAILABLE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</si>
  <si>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</si>
  <si>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</si>
  <si>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</si>
  <si>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</si>
  <si>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</si>
  <si>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</si>
  <si>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</si>
  <si>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</si>
  <si>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</si>
  <si>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</si>
  <si>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/>
  </si>
  <si>
    <t>OUT OF STATE SALES</t>
  </si>
  <si>
    <t>WASHINGTON PLANTS</t>
  </si>
  <si>
    <t>Source: CDFA Milk Pooling Branch</t>
  </si>
  <si>
    <t>BULK MILK, SKIM, AND CREAM RECEIVED BY CALIFORNIA POOL PLANT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</si>
</sst>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39"/>
      <name val="Arial"/>
      <family val="2"/>
    </font>
    <font>
      <b/>
      <sz val="12"/>
      <color indexed="10"/>
      <name val="Arial"/>
      <family val="2"/>
    </font>
    <font>
      <sz val="12"/>
      <color indexed="12"/>
      <name val="Arial"/>
      <family val="2"/>
    </font>
    <font>
      <sz val="12"/>
      <color indexed="3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14"/>
      </top>
      <bottom/>
      <diagonal/>
    </border>
    <border>
      <left/>
      <right style="thin">
        <color indexed="64"/>
      </right>
      <top style="thin">
        <color indexed="14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3" fontId="3" fillId="0" borderId="0" xfId="0" applyNumberFormat="1" applyFont="1" applyBorder="1" applyAlignment="1"/>
    <xf numFmtId="0" fontId="2" fillId="0" borderId="0" xfId="0" applyNumberFormat="1" applyFont="1" applyAlignment="1" applyProtection="1"/>
    <xf numFmtId="3" fontId="2" fillId="0" borderId="0" xfId="0" applyNumberFormat="1" applyFont="1" applyAlignment="1"/>
    <xf numFmtId="3" fontId="2" fillId="0" borderId="1" xfId="0" applyNumberFormat="1" applyFont="1" applyFill="1" applyBorder="1" applyAlignment="1"/>
    <xf numFmtId="3" fontId="4" fillId="0" borderId="0" xfId="0" applyNumberFormat="1" applyFont="1" applyFill="1" applyAlignment="1"/>
    <xf numFmtId="3" fontId="2" fillId="0" borderId="0" xfId="0" applyNumberFormat="1" applyFont="1" applyFill="1" applyAlignment="1"/>
    <xf numFmtId="3" fontId="5" fillId="0" borderId="0" xfId="0" applyNumberFormat="1" applyFont="1" applyFill="1" applyAlignment="1"/>
    <xf numFmtId="0" fontId="2" fillId="0" borderId="0" xfId="0" applyNumberFormat="1" applyFont="1" applyAlignment="1" applyProtection="1">
      <alignment horizontal="center" shrinkToFit="1"/>
    </xf>
    <xf numFmtId="0" fontId="2" fillId="0" borderId="0" xfId="0" applyNumberFormat="1" applyFont="1" applyAlignment="1">
      <alignment horizontal="center" shrinkToFit="1"/>
    </xf>
    <xf numFmtId="0" fontId="2" fillId="0" borderId="1" xfId="0" applyNumberFormat="1" applyFont="1" applyFill="1" applyBorder="1" applyAlignment="1">
      <alignment horizontal="center" shrinkToFit="1"/>
    </xf>
    <xf numFmtId="0" fontId="4" fillId="0" borderId="0" xfId="0" applyNumberFormat="1" applyFont="1" applyFill="1" applyBorder="1" applyAlignment="1">
      <alignment horizontal="center" shrinkToFit="1"/>
    </xf>
    <xf numFmtId="0" fontId="2" fillId="0" borderId="0" xfId="0" applyNumberFormat="1" applyFont="1" applyFill="1" applyBorder="1" applyAlignment="1">
      <alignment horizontal="center" shrinkToFit="1"/>
    </xf>
    <xf numFmtId="0" fontId="5" fillId="0" borderId="0" xfId="0" applyNumberFormat="1" applyFont="1" applyFill="1" applyBorder="1" applyAlignment="1">
      <alignment horizontal="center" shrinkToFit="1"/>
    </xf>
    <xf numFmtId="0" fontId="3" fillId="0" borderId="0" xfId="0" applyNumberFormat="1" applyFont="1" applyAlignment="1">
      <alignment horizontal="center" shrinkToFit="1"/>
    </xf>
    <xf numFmtId="0" fontId="3" fillId="0" borderId="0" xfId="0" applyNumberFormat="1" applyFont="1" applyBorder="1" applyAlignment="1">
      <alignment horizontal="center" shrinkToFit="1"/>
    </xf>
    <xf numFmtId="0" fontId="6" fillId="0" borderId="0" xfId="0" quotePrefix="1" applyNumberFormat="1" applyFont="1" applyAlignment="1" applyProtection="1">
      <alignment horizontal="center" shrinkToFit="1"/>
      <protection locked="0"/>
    </xf>
    <xf numFmtId="0" fontId="2" fillId="0" borderId="0" xfId="0" applyNumberFormat="1" applyFont="1" applyFill="1" applyBorder="1" applyAlignment="1" applyProtection="1">
      <alignment horizontal="center" shrinkToFit="1"/>
    </xf>
    <xf numFmtId="0" fontId="2" fillId="0" borderId="0" xfId="0" applyNumberFormat="1" applyFont="1" applyFill="1" applyAlignment="1">
      <alignment horizontal="center" shrinkToFit="1"/>
    </xf>
    <xf numFmtId="0" fontId="5" fillId="0" borderId="0" xfId="0" applyNumberFormat="1" applyFont="1" applyFill="1" applyAlignment="1">
      <alignment horizontal="center" shrinkToFit="1"/>
    </xf>
    <xf numFmtId="0" fontId="2" fillId="0" borderId="1" xfId="0" quotePrefix="1" applyNumberFormat="1" applyFont="1" applyFill="1" applyBorder="1" applyAlignment="1">
      <alignment horizontal="center" shrinkToFit="1"/>
    </xf>
    <xf numFmtId="0" fontId="4" fillId="0" borderId="0" xfId="0" quotePrefix="1" applyNumberFormat="1" applyFont="1" applyFill="1" applyBorder="1" applyAlignment="1">
      <alignment horizontal="center" shrinkToFit="1"/>
    </xf>
    <xf numFmtId="0" fontId="5" fillId="0" borderId="0" xfId="0" quotePrefix="1" applyNumberFormat="1" applyFont="1" applyFill="1" applyBorder="1" applyAlignment="1">
      <alignment horizontal="center" shrinkToFit="1"/>
    </xf>
    <xf numFmtId="0" fontId="2" fillId="0" borderId="0" xfId="0" quotePrefix="1" applyNumberFormat="1" applyFont="1" applyFill="1" applyBorder="1" applyAlignment="1">
      <alignment horizontal="center" shrinkToFit="1"/>
    </xf>
    <xf numFmtId="0" fontId="3" fillId="0" borderId="2" xfId="0" applyNumberFormat="1" applyFont="1" applyBorder="1" applyAlignment="1" applyProtection="1"/>
    <xf numFmtId="3" fontId="3" fillId="0" borderId="2" xfId="0" applyNumberFormat="1" applyFont="1" applyBorder="1" applyAlignment="1"/>
    <xf numFmtId="3" fontId="3" fillId="0" borderId="2" xfId="2" applyNumberFormat="1" applyFont="1" applyBorder="1" applyAlignment="1"/>
    <xf numFmtId="3" fontId="3" fillId="0" borderId="3" xfId="0" applyNumberFormat="1" applyFont="1" applyFill="1" applyBorder="1" applyAlignment="1"/>
    <xf numFmtId="3" fontId="7" fillId="0" borderId="2" xfId="0" applyNumberFormat="1" applyFont="1" applyFill="1" applyBorder="1" applyAlignment="1"/>
    <xf numFmtId="4" fontId="7" fillId="0" borderId="2" xfId="0" applyNumberFormat="1" applyFont="1" applyFill="1" applyBorder="1" applyAlignment="1"/>
    <xf numFmtId="3" fontId="3" fillId="0" borderId="2" xfId="2" applyNumberFormat="1" applyFont="1" applyFill="1" applyBorder="1" applyAlignment="1"/>
    <xf numFmtId="3" fontId="3" fillId="0" borderId="2" xfId="0" applyNumberFormat="1" applyFont="1" applyFill="1" applyBorder="1" applyAlignment="1"/>
    <xf numFmtId="3" fontId="8" fillId="0" borderId="2" xfId="0" applyNumberFormat="1" applyFont="1" applyFill="1" applyBorder="1"/>
    <xf numFmtId="4" fontId="8" fillId="0" borderId="0" xfId="0" applyNumberFormat="1" applyFont="1" applyFill="1" applyBorder="1"/>
    <xf numFmtId="3" fontId="8" fillId="0" borderId="2" xfId="1" applyNumberFormat="1" applyFont="1" applyFill="1" applyBorder="1" applyAlignment="1"/>
    <xf numFmtId="0" fontId="3" fillId="0" borderId="0" xfId="0" applyNumberFormat="1" applyFont="1" applyAlignment="1" applyProtection="1"/>
    <xf numFmtId="3" fontId="3" fillId="0" borderId="0" xfId="0" applyNumberFormat="1" applyFont="1" applyAlignment="1"/>
    <xf numFmtId="3" fontId="3" fillId="0" borderId="0" xfId="2" applyNumberFormat="1" applyFont="1" applyBorder="1" applyAlignment="1"/>
    <xf numFmtId="3" fontId="3" fillId="0" borderId="1" xfId="0" applyNumberFormat="1" applyFont="1" applyFill="1" applyBorder="1" applyAlignment="1"/>
    <xf numFmtId="3" fontId="7" fillId="0" borderId="0" xfId="0" applyNumberFormat="1" applyFont="1" applyFill="1" applyBorder="1" applyAlignment="1"/>
    <xf numFmtId="3" fontId="3" fillId="0" borderId="0" xfId="2" applyNumberFormat="1" applyFont="1" applyFill="1" applyBorder="1" applyAlignment="1"/>
    <xf numFmtId="3" fontId="3" fillId="0" borderId="0" xfId="0" applyNumberFormat="1" applyFont="1" applyFill="1" applyBorder="1" applyAlignment="1"/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/>
    <xf numFmtId="0" fontId="3" fillId="0" borderId="0" xfId="0" applyNumberFormat="1" applyFont="1" applyBorder="1" applyAlignment="1" applyProtection="1"/>
    <xf numFmtId="3" fontId="3" fillId="0" borderId="0" xfId="2" applyNumberFormat="1" applyFont="1" applyFill="1" applyAlignment="1"/>
    <xf numFmtId="3" fontId="3" fillId="0" borderId="0" xfId="2" applyNumberFormat="1" applyFont="1" applyAlignment="1"/>
    <xf numFmtId="3" fontId="3" fillId="0" borderId="2" xfId="1" applyNumberFormat="1" applyFont="1" applyFill="1" applyBorder="1" applyAlignment="1"/>
    <xf numFmtId="3" fontId="3" fillId="0" borderId="0" xfId="1" applyNumberFormat="1" applyFont="1" applyFill="1" applyBorder="1" applyAlignment="1"/>
    <xf numFmtId="3" fontId="3" fillId="0" borderId="0" xfId="0" applyNumberFormat="1" applyFont="1" applyFill="1" applyAlignment="1"/>
    <xf numFmtId="3" fontId="3" fillId="0" borderId="1" xfId="2" applyNumberFormat="1" applyFont="1" applyFill="1" applyBorder="1" applyAlignment="1"/>
    <xf numFmtId="0" fontId="3" fillId="0" borderId="4" xfId="0" applyNumberFormat="1" applyFont="1" applyBorder="1" applyAlignment="1" applyProtection="1"/>
    <xf numFmtId="3" fontId="3" fillId="0" borderId="4" xfId="0" applyNumberFormat="1" applyFont="1" applyBorder="1" applyAlignment="1"/>
    <xf numFmtId="3" fontId="3" fillId="0" borderId="5" xfId="0" applyNumberFormat="1" applyFont="1" applyFill="1" applyBorder="1" applyAlignment="1"/>
    <xf numFmtId="3" fontId="7" fillId="0" borderId="4" xfId="0" applyNumberFormat="1" applyFont="1" applyFill="1" applyBorder="1" applyAlignment="1"/>
    <xf numFmtId="3" fontId="3" fillId="0" borderId="4" xfId="0" applyNumberFormat="1" applyFont="1" applyFill="1" applyBorder="1" applyAlignment="1"/>
    <xf numFmtId="3" fontId="8" fillId="0" borderId="4" xfId="0" applyNumberFormat="1" applyFont="1" applyFill="1" applyBorder="1"/>
    <xf numFmtId="3" fontId="8" fillId="0" borderId="0" xfId="0" applyNumberFormat="1" applyFont="1" applyFill="1" applyBorder="1" applyAlignment="1"/>
    <xf numFmtId="3" fontId="7" fillId="0" borderId="0" xfId="0" applyNumberFormat="1" applyFont="1" applyFill="1" applyAlignment="1"/>
    <xf numFmtId="0" fontId="9" fillId="0" borderId="0" xfId="0" applyFont="1" applyFill="1" applyAlignment="1">
      <alignment vertical="center"/>
    </xf>
    <xf numFmtId="3" fontId="8" fillId="0" borderId="0" xfId="0" applyNumberFormat="1" applyFont="1" applyFill="1" applyAlignment="1"/>
    <xf numFmtId="0" fontId="2" fillId="0" borderId="0" xfId="0" applyNumberFormat="1" applyFont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H311"/>
  <sheetViews>
    <sheetView tabSelected="1" workbookViewId="0">
      <selection activeCell="AE19" sqref="AE19"/>
    </sheetView>
  </sheetViews>
  <sheetFormatPr defaultColWidth="8.28515625" defaultRowHeight="15"/>
  <cols>
    <col min="1" max="1" width="8.140625" style="35" bestFit="1" customWidth="1"/>
    <col min="2" max="2" width="11.5703125" style="36" bestFit="1" customWidth="1"/>
    <col min="3" max="3" width="8.28515625" style="36" customWidth="1"/>
    <col min="4" max="4" width="14.42578125" style="38" customWidth="1"/>
    <col min="5" max="5" width="13.42578125" style="58" hidden="1" customWidth="1"/>
    <col min="6" max="6" width="1.42578125" style="58" hidden="1" customWidth="1"/>
    <col min="7" max="7" width="13.28515625" style="58" hidden="1" customWidth="1"/>
    <col min="8" max="8" width="12.42578125" style="49" hidden="1" customWidth="1"/>
    <col min="9" max="9" width="15" style="49" customWidth="1"/>
    <col min="10" max="13" width="14.42578125" style="49" customWidth="1"/>
    <col min="14" max="14" width="16.85546875" style="49" customWidth="1"/>
    <col min="15" max="15" width="23.28515625" style="38" customWidth="1"/>
    <col min="16" max="16" width="13.28515625" style="60" hidden="1" customWidth="1"/>
    <col min="17" max="17" width="2.28515625" style="60" hidden="1" customWidth="1"/>
    <col min="18" max="18" width="14.28515625" style="60" hidden="1" customWidth="1"/>
    <col min="19" max="19" width="13.28515625" style="60" hidden="1" customWidth="1"/>
    <col min="20" max="20" width="15.28515625" style="60" hidden="1" customWidth="1"/>
    <col min="21" max="22" width="13.28515625" style="60" hidden="1" customWidth="1"/>
    <col min="23" max="23" width="8.28515625" style="60" hidden="1" customWidth="1"/>
    <col min="24" max="16384" width="8.28515625" style="1"/>
  </cols>
  <sheetData>
    <row r="1" spans="1:86" ht="15.7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86" ht="15.7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86" ht="15.75">
      <c r="A3" s="2"/>
      <c r="B3" s="3"/>
      <c r="C3" s="3"/>
      <c r="D3" s="4"/>
      <c r="E3" s="5"/>
      <c r="F3" s="5"/>
      <c r="G3" s="5"/>
      <c r="H3" s="6"/>
      <c r="I3" s="6"/>
      <c r="J3" s="6"/>
      <c r="K3" s="6"/>
      <c r="L3" s="6"/>
      <c r="M3" s="6"/>
      <c r="N3" s="6"/>
      <c r="O3" s="4"/>
      <c r="P3" s="7"/>
      <c r="Q3" s="7"/>
      <c r="R3" s="7"/>
      <c r="S3" s="7"/>
      <c r="T3" s="7"/>
      <c r="U3" s="7"/>
      <c r="V3" s="7"/>
      <c r="W3" s="7"/>
    </row>
    <row r="4" spans="1:86" s="14" customFormat="1" ht="15.75">
      <c r="A4" s="8"/>
      <c r="B4" s="9"/>
      <c r="C4" s="9"/>
      <c r="D4" s="10" t="s">
        <v>1</v>
      </c>
      <c r="E4" s="11" t="s">
        <v>1</v>
      </c>
      <c r="F4" s="11"/>
      <c r="G4" s="12" t="s">
        <v>2</v>
      </c>
      <c r="H4" s="12"/>
      <c r="I4" s="12" t="s">
        <v>1</v>
      </c>
      <c r="J4" s="12" t="s">
        <v>1</v>
      </c>
      <c r="K4" s="12" t="s">
        <v>1</v>
      </c>
      <c r="L4" s="12" t="s">
        <v>1</v>
      </c>
      <c r="M4" s="12" t="s">
        <v>1</v>
      </c>
      <c r="N4" s="12" t="s">
        <v>1</v>
      </c>
      <c r="O4" s="10" t="s">
        <v>1</v>
      </c>
      <c r="P4" s="13" t="s">
        <v>1</v>
      </c>
      <c r="Q4" s="13"/>
      <c r="R4" s="12" t="s">
        <v>1</v>
      </c>
      <c r="S4" s="12" t="s">
        <v>1</v>
      </c>
      <c r="T4" s="12" t="s">
        <v>1</v>
      </c>
      <c r="U4" s="13" t="s">
        <v>1</v>
      </c>
      <c r="V4" s="13"/>
      <c r="W4" s="13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</row>
    <row r="5" spans="1:86" s="14" customFormat="1" ht="15.75">
      <c r="A5" s="16"/>
      <c r="B5" s="9"/>
      <c r="C5" s="9"/>
      <c r="D5" s="10" t="s">
        <v>3</v>
      </c>
      <c r="E5" s="11" t="s">
        <v>4</v>
      </c>
      <c r="F5" s="11"/>
      <c r="G5" s="12" t="s">
        <v>3</v>
      </c>
      <c r="H5" s="12"/>
      <c r="I5" s="12" t="s">
        <v>5</v>
      </c>
      <c r="J5" s="12" t="s">
        <v>5</v>
      </c>
      <c r="K5" s="12" t="s">
        <v>5</v>
      </c>
      <c r="L5" s="12" t="s">
        <v>5</v>
      </c>
      <c r="M5" s="12" t="s">
        <v>5</v>
      </c>
      <c r="N5" s="12" t="s">
        <v>5</v>
      </c>
      <c r="O5" s="10" t="s">
        <v>5</v>
      </c>
      <c r="P5" s="13" t="s">
        <v>3</v>
      </c>
      <c r="Q5" s="13"/>
      <c r="R5" s="12" t="s">
        <v>5</v>
      </c>
      <c r="S5" s="12" t="s">
        <v>5</v>
      </c>
      <c r="T5" s="12" t="s">
        <v>5</v>
      </c>
      <c r="U5" s="13" t="s">
        <v>3</v>
      </c>
      <c r="V5" s="13"/>
      <c r="W5" s="13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</row>
    <row r="6" spans="1:86" s="14" customFormat="1" ht="15.75" customHeight="1">
      <c r="A6" s="8"/>
      <c r="B6" s="9"/>
      <c r="C6" s="9"/>
      <c r="D6" s="10"/>
      <c r="E6" s="11" t="s">
        <v>2</v>
      </c>
      <c r="F6" s="11"/>
      <c r="G6" s="11"/>
      <c r="H6" s="17"/>
      <c r="I6" s="18" t="s">
        <v>6</v>
      </c>
      <c r="J6" s="18" t="s">
        <v>7</v>
      </c>
      <c r="K6" s="18" t="s">
        <v>8</v>
      </c>
      <c r="L6" s="12" t="s">
        <v>9</v>
      </c>
      <c r="M6" s="18" t="s">
        <v>10</v>
      </c>
      <c r="N6" s="18" t="s">
        <v>11</v>
      </c>
      <c r="O6" s="10" t="s">
        <v>12</v>
      </c>
      <c r="P6" s="19" t="s">
        <v>13</v>
      </c>
      <c r="Q6" s="19"/>
      <c r="R6" s="18" t="s">
        <v>6</v>
      </c>
      <c r="S6" s="12" t="s">
        <v>9</v>
      </c>
      <c r="T6" s="12" t="s">
        <v>14</v>
      </c>
      <c r="U6" s="19" t="s">
        <v>13</v>
      </c>
      <c r="V6" s="19"/>
      <c r="W6" s="19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</row>
    <row r="7" spans="1:86" s="14" customFormat="1" ht="15.75">
      <c r="A7" s="8"/>
      <c r="B7" s="9"/>
      <c r="C7" s="9"/>
      <c r="D7" s="10"/>
      <c r="E7" s="11"/>
      <c r="F7" s="11"/>
      <c r="G7" s="11"/>
      <c r="H7" s="17"/>
      <c r="I7" s="18"/>
      <c r="J7" s="18"/>
      <c r="K7" s="18"/>
      <c r="L7" s="18"/>
      <c r="M7" s="18"/>
      <c r="N7" s="18"/>
      <c r="O7" s="10" t="s">
        <v>15</v>
      </c>
      <c r="P7" s="19"/>
      <c r="Q7" s="19"/>
      <c r="R7" s="19"/>
      <c r="S7" s="19"/>
      <c r="T7" s="19" t="s">
        <v>16</v>
      </c>
      <c r="U7" s="19"/>
      <c r="V7" s="19"/>
      <c r="W7" s="19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</row>
    <row r="8" spans="1:86" s="14" customFormat="1" ht="15.75">
      <c r="A8" s="8" t="s">
        <v>17</v>
      </c>
      <c r="B8" s="9" t="s">
        <v>18</v>
      </c>
      <c r="C8" s="9"/>
      <c r="D8" s="20" t="s">
        <v>19</v>
      </c>
      <c r="E8" s="21" t="s">
        <v>19</v>
      </c>
      <c r="F8" s="21"/>
      <c r="G8" s="22" t="s">
        <v>20</v>
      </c>
      <c r="H8" s="23"/>
      <c r="I8" s="23" t="s">
        <v>19</v>
      </c>
      <c r="J8" s="23" t="s">
        <v>19</v>
      </c>
      <c r="K8" s="23" t="s">
        <v>19</v>
      </c>
      <c r="L8" s="23" t="s">
        <v>19</v>
      </c>
      <c r="M8" s="23" t="s">
        <v>19</v>
      </c>
      <c r="N8" s="23" t="s">
        <v>19</v>
      </c>
      <c r="O8" s="20" t="s">
        <v>19</v>
      </c>
      <c r="P8" s="22" t="s">
        <v>19</v>
      </c>
      <c r="Q8" s="22"/>
      <c r="R8" s="22" t="s">
        <v>20</v>
      </c>
      <c r="S8" s="22" t="s">
        <v>20</v>
      </c>
      <c r="T8" s="22" t="s">
        <v>20</v>
      </c>
      <c r="U8" s="22" t="s">
        <v>20</v>
      </c>
      <c r="V8" s="22"/>
      <c r="W8" s="22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</row>
    <row r="9" spans="1:86" s="14" customFormat="1">
      <c r="A9" s="24">
        <v>1995</v>
      </c>
      <c r="B9" s="25" t="s">
        <v>21</v>
      </c>
      <c r="C9" s="26"/>
      <c r="D9" s="27">
        <f t="shared" ref="D9:D67" si="0">+SUM(I9:O9)</f>
        <v>23250427</v>
      </c>
      <c r="E9" s="28"/>
      <c r="F9" s="28">
        <v>21659977</v>
      </c>
      <c r="G9" s="29"/>
      <c r="H9" s="30"/>
      <c r="I9" s="31">
        <v>1590450</v>
      </c>
      <c r="J9" s="31"/>
      <c r="K9" s="31"/>
      <c r="L9" s="31">
        <v>21659977</v>
      </c>
      <c r="M9" s="31"/>
      <c r="N9" s="31"/>
      <c r="O9" s="27"/>
      <c r="P9" s="32"/>
      <c r="Q9" s="32"/>
      <c r="R9" s="33"/>
      <c r="S9" s="33"/>
      <c r="T9" s="33"/>
      <c r="U9" s="33"/>
      <c r="V9" s="32"/>
      <c r="W9" s="34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</row>
    <row r="10" spans="1:86" s="14" customFormat="1">
      <c r="A10" s="35"/>
      <c r="B10" s="36" t="s">
        <v>22</v>
      </c>
      <c r="C10" s="37"/>
      <c r="D10" s="38"/>
      <c r="E10" s="39"/>
      <c r="F10" s="39"/>
      <c r="G10" s="29"/>
      <c r="H10" s="40"/>
      <c r="I10" s="41" t="s">
        <v>23</v>
      </c>
      <c r="J10" s="41"/>
      <c r="K10" s="41"/>
      <c r="L10" s="41"/>
      <c r="M10" s="41"/>
      <c r="N10" s="41"/>
      <c r="O10" s="38"/>
      <c r="P10" s="42"/>
      <c r="Q10" s="42"/>
      <c r="R10" s="33"/>
      <c r="S10" s="33"/>
      <c r="T10" s="33"/>
      <c r="U10" s="33"/>
      <c r="V10" s="42"/>
      <c r="W10" s="43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</row>
    <row r="11" spans="1:86" s="14" customFormat="1">
      <c r="A11" s="35"/>
      <c r="B11" s="36" t="s">
        <v>24</v>
      </c>
      <c r="C11" s="37"/>
      <c r="D11" s="38">
        <f t="shared" si="0"/>
        <v>25647369</v>
      </c>
      <c r="E11" s="39"/>
      <c r="F11" s="39">
        <v>22820744</v>
      </c>
      <c r="G11" s="29"/>
      <c r="H11" s="40"/>
      <c r="I11" s="41">
        <v>1626120</v>
      </c>
      <c r="J11" s="41"/>
      <c r="K11" s="41"/>
      <c r="L11" s="41">
        <v>22820744</v>
      </c>
      <c r="M11" s="41"/>
      <c r="N11" s="41"/>
      <c r="O11" s="38">
        <v>1200505</v>
      </c>
      <c r="P11" s="42"/>
      <c r="Q11" s="42"/>
      <c r="R11" s="33"/>
      <c r="S11" s="33"/>
      <c r="T11" s="33"/>
      <c r="U11" s="33"/>
      <c r="V11" s="42"/>
      <c r="W11" s="43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</row>
    <row r="12" spans="1:86" s="14" customFormat="1">
      <c r="A12" s="35"/>
      <c r="B12" s="36" t="s">
        <v>25</v>
      </c>
      <c r="C12" s="37"/>
      <c r="D12" s="38">
        <f t="shared" si="0"/>
        <v>33292635</v>
      </c>
      <c r="E12" s="39"/>
      <c r="F12" s="39">
        <v>22867287</v>
      </c>
      <c r="G12" s="29"/>
      <c r="H12" s="40"/>
      <c r="I12" s="41">
        <v>1490600</v>
      </c>
      <c r="J12" s="41"/>
      <c r="K12" s="41"/>
      <c r="L12" s="41">
        <v>22867287</v>
      </c>
      <c r="M12" s="41"/>
      <c r="N12" s="41"/>
      <c r="O12" s="38">
        <v>8934748</v>
      </c>
      <c r="P12" s="42"/>
      <c r="Q12" s="42"/>
      <c r="R12" s="33"/>
      <c r="S12" s="33"/>
      <c r="T12" s="33"/>
      <c r="U12" s="33"/>
      <c r="V12" s="42"/>
      <c r="W12" s="43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</row>
    <row r="13" spans="1:86" s="14" customFormat="1">
      <c r="A13" s="35"/>
      <c r="B13" s="36" t="s">
        <v>26</v>
      </c>
      <c r="C13" s="37"/>
      <c r="D13" s="38">
        <f t="shared" si="0"/>
        <v>31714453</v>
      </c>
      <c r="E13" s="39"/>
      <c r="F13" s="39">
        <v>17844572</v>
      </c>
      <c r="G13" s="29"/>
      <c r="H13" s="40"/>
      <c r="I13" s="41">
        <v>2241814</v>
      </c>
      <c r="J13" s="41"/>
      <c r="K13" s="41"/>
      <c r="L13" s="41">
        <v>17844572</v>
      </c>
      <c r="M13" s="41"/>
      <c r="N13" s="41"/>
      <c r="O13" s="38">
        <v>11628067</v>
      </c>
      <c r="P13" s="42"/>
      <c r="Q13" s="42"/>
      <c r="R13" s="33"/>
      <c r="S13" s="33"/>
      <c r="T13" s="33"/>
      <c r="U13" s="33"/>
      <c r="V13" s="42"/>
      <c r="W13" s="43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</row>
    <row r="14" spans="1:86" s="14" customFormat="1">
      <c r="A14" s="35"/>
      <c r="B14" s="36" t="s">
        <v>27</v>
      </c>
      <c r="C14" s="37"/>
      <c r="D14" s="38"/>
      <c r="E14" s="39"/>
      <c r="F14" s="39"/>
      <c r="G14" s="29"/>
      <c r="H14" s="40"/>
      <c r="I14" s="41" t="s">
        <v>23</v>
      </c>
      <c r="J14" s="41"/>
      <c r="K14" s="41"/>
      <c r="L14" s="41"/>
      <c r="M14" s="41"/>
      <c r="N14" s="41"/>
      <c r="O14" s="38"/>
      <c r="P14" s="42"/>
      <c r="Q14" s="42"/>
      <c r="R14" s="33"/>
      <c r="S14" s="33"/>
      <c r="T14" s="33"/>
      <c r="U14" s="33"/>
      <c r="V14" s="42"/>
      <c r="W14" s="43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</row>
    <row r="15" spans="1:86" s="14" customFormat="1">
      <c r="A15" s="35"/>
      <c r="B15" s="36" t="s">
        <v>28</v>
      </c>
      <c r="C15" s="37"/>
      <c r="D15" s="38">
        <f t="shared" si="0"/>
        <v>35913869</v>
      </c>
      <c r="E15" s="39"/>
      <c r="F15" s="39">
        <v>27334215</v>
      </c>
      <c r="G15" s="29"/>
      <c r="H15" s="40"/>
      <c r="I15" s="41">
        <v>3306800</v>
      </c>
      <c r="J15" s="41"/>
      <c r="K15" s="41"/>
      <c r="L15" s="41">
        <v>27334215</v>
      </c>
      <c r="M15" s="41"/>
      <c r="N15" s="41"/>
      <c r="O15" s="38">
        <v>5272854</v>
      </c>
      <c r="P15" s="42"/>
      <c r="Q15" s="42"/>
      <c r="R15" s="33"/>
      <c r="S15" s="33"/>
      <c r="T15" s="33"/>
      <c r="U15" s="33"/>
      <c r="V15" s="42"/>
      <c r="W15" s="43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</row>
    <row r="16" spans="1:86" s="14" customFormat="1">
      <c r="A16" s="35"/>
      <c r="B16" s="36" t="s">
        <v>29</v>
      </c>
      <c r="C16" s="37"/>
      <c r="D16" s="38">
        <f t="shared" si="0"/>
        <v>34338972</v>
      </c>
      <c r="E16" s="39"/>
      <c r="F16" s="39">
        <v>26464285</v>
      </c>
      <c r="G16" s="29"/>
      <c r="H16" s="40"/>
      <c r="I16" s="41">
        <v>3823760</v>
      </c>
      <c r="J16" s="41"/>
      <c r="K16" s="41"/>
      <c r="L16" s="41">
        <v>26464285</v>
      </c>
      <c r="M16" s="41"/>
      <c r="N16" s="41"/>
      <c r="O16" s="38">
        <v>4050927</v>
      </c>
      <c r="P16" s="42"/>
      <c r="Q16" s="42"/>
      <c r="R16" s="33"/>
      <c r="S16" s="33"/>
      <c r="T16" s="33"/>
      <c r="U16" s="33"/>
      <c r="V16" s="42"/>
      <c r="W16" s="43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</row>
    <row r="17" spans="1:86" s="14" customFormat="1">
      <c r="A17" s="35"/>
      <c r="B17" s="36" t="s">
        <v>30</v>
      </c>
      <c r="C17" s="37"/>
      <c r="D17" s="38">
        <f t="shared" si="0"/>
        <v>34249803</v>
      </c>
      <c r="E17" s="39"/>
      <c r="F17" s="39">
        <v>24813563</v>
      </c>
      <c r="G17" s="29">
        <v>256560</v>
      </c>
      <c r="H17" s="40"/>
      <c r="I17" s="41">
        <v>3257080</v>
      </c>
      <c r="J17" s="41"/>
      <c r="K17" s="41">
        <v>105080</v>
      </c>
      <c r="L17" s="41">
        <v>24813563</v>
      </c>
      <c r="M17" s="41"/>
      <c r="N17" s="41">
        <v>2542020</v>
      </c>
      <c r="O17" s="38">
        <v>3532060</v>
      </c>
      <c r="P17" s="42"/>
      <c r="Q17" s="42"/>
      <c r="R17" s="33"/>
      <c r="S17" s="33"/>
      <c r="T17" s="33"/>
      <c r="U17" s="33"/>
      <c r="V17" s="42"/>
      <c r="W17" s="43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</row>
    <row r="18" spans="1:86" s="14" customFormat="1">
      <c r="A18" s="35"/>
      <c r="B18" s="36" t="s">
        <v>31</v>
      </c>
      <c r="C18" s="37"/>
      <c r="D18" s="38">
        <f t="shared" si="0"/>
        <v>32643499</v>
      </c>
      <c r="E18" s="39"/>
      <c r="F18" s="39">
        <v>20849059</v>
      </c>
      <c r="G18" s="29"/>
      <c r="H18" s="40"/>
      <c r="I18" s="41">
        <v>9636280</v>
      </c>
      <c r="J18" s="41"/>
      <c r="K18" s="41"/>
      <c r="L18" s="41">
        <v>20849059</v>
      </c>
      <c r="M18" s="41"/>
      <c r="N18" s="41">
        <v>104200</v>
      </c>
      <c r="O18" s="38">
        <v>2053960</v>
      </c>
      <c r="P18" s="42"/>
      <c r="Q18" s="42"/>
      <c r="R18" s="33"/>
      <c r="S18" s="33"/>
      <c r="T18" s="33"/>
      <c r="U18" s="33"/>
      <c r="V18" s="42"/>
      <c r="W18" s="43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</row>
    <row r="19" spans="1:86" s="14" customFormat="1">
      <c r="A19" s="35"/>
      <c r="B19" s="36" t="s">
        <v>32</v>
      </c>
      <c r="C19" s="37"/>
      <c r="D19" s="38">
        <f t="shared" si="0"/>
        <v>33277182</v>
      </c>
      <c r="E19" s="39"/>
      <c r="F19" s="39">
        <v>20735142</v>
      </c>
      <c r="G19" s="29"/>
      <c r="H19" s="40"/>
      <c r="I19" s="41">
        <v>11750840</v>
      </c>
      <c r="J19" s="41"/>
      <c r="K19" s="41"/>
      <c r="L19" s="41">
        <v>20735142</v>
      </c>
      <c r="M19" s="41"/>
      <c r="N19" s="41"/>
      <c r="O19" s="38">
        <v>791200</v>
      </c>
      <c r="P19" s="42"/>
      <c r="Q19" s="42"/>
      <c r="R19" s="33"/>
      <c r="S19" s="33"/>
      <c r="T19" s="33"/>
      <c r="U19" s="33"/>
      <c r="V19" s="42"/>
      <c r="W19" s="43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</row>
    <row r="20" spans="1:86" s="14" customFormat="1">
      <c r="A20" s="35"/>
      <c r="B20" s="36" t="s">
        <v>33</v>
      </c>
      <c r="C20" s="37"/>
      <c r="D20" s="38">
        <f t="shared" si="0"/>
        <v>39196714</v>
      </c>
      <c r="E20" s="39"/>
      <c r="F20" s="39">
        <v>21998224</v>
      </c>
      <c r="G20" s="29"/>
      <c r="H20" s="40"/>
      <c r="I20" s="41">
        <v>13811190</v>
      </c>
      <c r="J20" s="41"/>
      <c r="K20" s="41"/>
      <c r="L20" s="41">
        <v>21998224</v>
      </c>
      <c r="M20" s="41"/>
      <c r="N20" s="41"/>
      <c r="O20" s="38">
        <v>3387300</v>
      </c>
      <c r="P20" s="42"/>
      <c r="Q20" s="42"/>
      <c r="R20" s="33"/>
      <c r="S20" s="33"/>
      <c r="T20" s="33"/>
      <c r="U20" s="33"/>
      <c r="V20" s="42"/>
      <c r="W20" s="43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</row>
    <row r="21" spans="1:86" s="14" customFormat="1">
      <c r="A21" s="24">
        <v>1996</v>
      </c>
      <c r="B21" s="25" t="s">
        <v>21</v>
      </c>
      <c r="C21" s="26"/>
      <c r="D21" s="27">
        <f t="shared" si="0"/>
        <v>42330825</v>
      </c>
      <c r="E21" s="28"/>
      <c r="F21" s="28">
        <v>22058915</v>
      </c>
      <c r="G21" s="29"/>
      <c r="H21" s="30"/>
      <c r="I21" s="31">
        <v>15262710</v>
      </c>
      <c r="J21" s="31"/>
      <c r="K21" s="31"/>
      <c r="L21" s="31">
        <v>22058915</v>
      </c>
      <c r="M21" s="31"/>
      <c r="N21" s="31"/>
      <c r="O21" s="27">
        <v>5009200</v>
      </c>
      <c r="P21" s="32"/>
      <c r="Q21" s="32"/>
      <c r="R21" s="33"/>
      <c r="S21" s="33"/>
      <c r="T21" s="33"/>
      <c r="U21" s="33"/>
      <c r="V21" s="32"/>
      <c r="W21" s="34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</row>
    <row r="22" spans="1:86" s="14" customFormat="1">
      <c r="A22" s="35"/>
      <c r="B22" s="36" t="s">
        <v>22</v>
      </c>
      <c r="C22" s="37"/>
      <c r="D22" s="38">
        <f t="shared" si="0"/>
        <v>42045561</v>
      </c>
      <c r="E22" s="39"/>
      <c r="F22" s="39">
        <v>15640231</v>
      </c>
      <c r="G22" s="29"/>
      <c r="H22" s="40"/>
      <c r="I22" s="41">
        <v>6164920</v>
      </c>
      <c r="J22" s="41"/>
      <c r="K22" s="41"/>
      <c r="L22" s="41">
        <v>15640231</v>
      </c>
      <c r="M22" s="41"/>
      <c r="N22" s="41"/>
      <c r="O22" s="38">
        <v>20240410</v>
      </c>
      <c r="P22" s="42"/>
      <c r="Q22" s="42"/>
      <c r="R22" s="33"/>
      <c r="S22" s="33"/>
      <c r="T22" s="33"/>
      <c r="U22" s="33"/>
      <c r="V22" s="42"/>
      <c r="W22" s="43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</row>
    <row r="23" spans="1:86" s="14" customFormat="1">
      <c r="A23" s="35"/>
      <c r="B23" s="36" t="s">
        <v>24</v>
      </c>
      <c r="C23" s="37"/>
      <c r="D23" s="38">
        <f t="shared" si="0"/>
        <v>48267515</v>
      </c>
      <c r="E23" s="39"/>
      <c r="F23" s="39">
        <v>16301173</v>
      </c>
      <c r="G23" s="29"/>
      <c r="H23" s="40"/>
      <c r="I23" s="41">
        <v>5864120</v>
      </c>
      <c r="J23" s="41"/>
      <c r="K23" s="41"/>
      <c r="L23" s="41">
        <v>16301173</v>
      </c>
      <c r="M23" s="41"/>
      <c r="N23" s="41"/>
      <c r="O23" s="38">
        <v>26102222</v>
      </c>
      <c r="P23" s="42"/>
      <c r="Q23" s="42"/>
      <c r="R23" s="33"/>
      <c r="S23" s="33"/>
      <c r="T23" s="33"/>
      <c r="U23" s="33"/>
      <c r="V23" s="42"/>
      <c r="W23" s="43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</row>
    <row r="24" spans="1:86" s="14" customFormat="1">
      <c r="A24" s="35"/>
      <c r="B24" s="36" t="s">
        <v>25</v>
      </c>
      <c r="C24" s="37"/>
      <c r="D24" s="38">
        <f t="shared" si="0"/>
        <v>45702804</v>
      </c>
      <c r="E24" s="39"/>
      <c r="F24" s="39">
        <v>16262686</v>
      </c>
      <c r="G24" s="29">
        <v>102900</v>
      </c>
      <c r="H24" s="40"/>
      <c r="I24" s="41">
        <v>4270140</v>
      </c>
      <c r="J24" s="41"/>
      <c r="K24" s="41"/>
      <c r="L24" s="41">
        <v>16262686</v>
      </c>
      <c r="M24" s="41"/>
      <c r="N24" s="41"/>
      <c r="O24" s="38">
        <v>25169978</v>
      </c>
      <c r="P24" s="42"/>
      <c r="Q24" s="42"/>
      <c r="R24" s="33"/>
      <c r="S24" s="33"/>
      <c r="T24" s="33"/>
      <c r="U24" s="33"/>
      <c r="V24" s="42"/>
      <c r="W24" s="43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</row>
    <row r="25" spans="1:86" s="14" customFormat="1">
      <c r="A25" s="35"/>
      <c r="B25" s="36" t="s">
        <v>26</v>
      </c>
      <c r="C25" s="37"/>
      <c r="D25" s="38">
        <f t="shared" si="0"/>
        <v>48154803</v>
      </c>
      <c r="E25" s="39"/>
      <c r="F25" s="39">
        <v>15855996</v>
      </c>
      <c r="G25" s="29"/>
      <c r="H25" s="40"/>
      <c r="I25" s="41">
        <v>9169952</v>
      </c>
      <c r="J25" s="41"/>
      <c r="K25" s="41"/>
      <c r="L25" s="41">
        <v>15855996</v>
      </c>
      <c r="M25" s="41"/>
      <c r="N25" s="41"/>
      <c r="O25" s="38">
        <v>23128855</v>
      </c>
      <c r="P25" s="42"/>
      <c r="Q25" s="42"/>
      <c r="R25" s="33"/>
      <c r="S25" s="33"/>
      <c r="T25" s="33"/>
      <c r="U25" s="33"/>
      <c r="V25" s="42"/>
      <c r="W25" s="43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</row>
    <row r="26" spans="1:86" s="14" customFormat="1">
      <c r="A26" s="35"/>
      <c r="B26" s="36" t="s">
        <v>27</v>
      </c>
      <c r="C26" s="37"/>
      <c r="D26" s="38">
        <f t="shared" si="0"/>
        <v>50885560</v>
      </c>
      <c r="E26" s="39"/>
      <c r="F26" s="39">
        <v>13930324</v>
      </c>
      <c r="G26" s="29">
        <v>51200</v>
      </c>
      <c r="H26" s="40"/>
      <c r="I26" s="41">
        <v>8382424</v>
      </c>
      <c r="J26" s="41"/>
      <c r="K26" s="41"/>
      <c r="L26" s="41">
        <v>13930324</v>
      </c>
      <c r="M26" s="41"/>
      <c r="N26" s="41"/>
      <c r="O26" s="38">
        <v>28572812</v>
      </c>
      <c r="P26" s="42"/>
      <c r="Q26" s="42"/>
      <c r="R26" s="33"/>
      <c r="S26" s="33"/>
      <c r="T26" s="33"/>
      <c r="U26" s="33"/>
      <c r="V26" s="42"/>
      <c r="W26" s="43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</row>
    <row r="27" spans="1:86" s="14" customFormat="1">
      <c r="A27" s="35"/>
      <c r="B27" s="36" t="s">
        <v>28</v>
      </c>
      <c r="C27" s="37"/>
      <c r="D27" s="38">
        <f t="shared" si="0"/>
        <v>45000664</v>
      </c>
      <c r="E27" s="39"/>
      <c r="F27" s="39">
        <v>27360238</v>
      </c>
      <c r="G27" s="29"/>
      <c r="H27" s="40"/>
      <c r="I27" s="41">
        <v>16432786</v>
      </c>
      <c r="J27" s="41"/>
      <c r="K27" s="41"/>
      <c r="L27" s="41">
        <v>27360238</v>
      </c>
      <c r="M27" s="41"/>
      <c r="N27" s="41"/>
      <c r="O27" s="38">
        <v>1207640</v>
      </c>
      <c r="P27" s="42"/>
      <c r="Q27" s="42"/>
      <c r="R27" s="33"/>
      <c r="S27" s="33"/>
      <c r="T27" s="33"/>
      <c r="U27" s="33"/>
      <c r="V27" s="42"/>
      <c r="W27" s="43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</row>
    <row r="28" spans="1:86" s="14" customFormat="1">
      <c r="A28" s="35"/>
      <c r="B28" s="36" t="s">
        <v>29</v>
      </c>
      <c r="C28" s="37"/>
      <c r="D28" s="38">
        <f t="shared" si="0"/>
        <v>35585180</v>
      </c>
      <c r="E28" s="39"/>
      <c r="F28" s="39">
        <v>27089626</v>
      </c>
      <c r="G28" s="29">
        <v>557540</v>
      </c>
      <c r="H28" s="40"/>
      <c r="I28" s="41">
        <v>7151990</v>
      </c>
      <c r="J28" s="41"/>
      <c r="K28" s="41"/>
      <c r="L28" s="41">
        <v>27089626</v>
      </c>
      <c r="M28" s="41"/>
      <c r="N28" s="41"/>
      <c r="O28" s="38">
        <v>1343564</v>
      </c>
      <c r="P28" s="42"/>
      <c r="Q28" s="42"/>
      <c r="R28" s="33"/>
      <c r="S28" s="33"/>
      <c r="T28" s="33"/>
      <c r="U28" s="33"/>
      <c r="V28" s="42"/>
      <c r="W28" s="43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</row>
    <row r="29" spans="1:86" s="14" customFormat="1">
      <c r="A29" s="35"/>
      <c r="B29" s="36" t="s">
        <v>30</v>
      </c>
      <c r="C29" s="37"/>
      <c r="D29" s="38">
        <f t="shared" si="0"/>
        <v>37860393</v>
      </c>
      <c r="E29" s="39"/>
      <c r="F29" s="39">
        <v>26277840</v>
      </c>
      <c r="G29" s="29"/>
      <c r="H29" s="40"/>
      <c r="I29" s="41">
        <v>10050273</v>
      </c>
      <c r="J29" s="41"/>
      <c r="K29" s="41"/>
      <c r="L29" s="41">
        <v>26277840</v>
      </c>
      <c r="M29" s="41"/>
      <c r="N29" s="41"/>
      <c r="O29" s="38">
        <v>1532280</v>
      </c>
      <c r="P29" s="42"/>
      <c r="Q29" s="42"/>
      <c r="R29" s="33"/>
      <c r="S29" s="33"/>
      <c r="T29" s="33"/>
      <c r="U29" s="33"/>
      <c r="V29" s="42"/>
      <c r="W29" s="43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</row>
    <row r="30" spans="1:86" s="14" customFormat="1">
      <c r="A30" s="35"/>
      <c r="B30" s="36" t="s">
        <v>31</v>
      </c>
      <c r="C30" s="37"/>
      <c r="D30" s="38">
        <f t="shared" si="0"/>
        <v>36640457</v>
      </c>
      <c r="E30" s="39"/>
      <c r="F30" s="39">
        <v>26563219</v>
      </c>
      <c r="G30" s="29"/>
      <c r="H30" s="40"/>
      <c r="I30" s="41">
        <v>6461558</v>
      </c>
      <c r="J30" s="41"/>
      <c r="K30" s="41"/>
      <c r="L30" s="41">
        <v>26563219</v>
      </c>
      <c r="M30" s="41"/>
      <c r="N30" s="41"/>
      <c r="O30" s="38">
        <v>3615680</v>
      </c>
      <c r="P30" s="42"/>
      <c r="Q30" s="42"/>
      <c r="R30" s="33"/>
      <c r="S30" s="33"/>
      <c r="T30" s="33"/>
      <c r="U30" s="33"/>
      <c r="V30" s="42"/>
      <c r="W30" s="43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</row>
    <row r="31" spans="1:86" s="14" customFormat="1">
      <c r="A31" s="35"/>
      <c r="B31" s="36" t="s">
        <v>32</v>
      </c>
      <c r="C31" s="37"/>
      <c r="D31" s="38">
        <f t="shared" si="0"/>
        <v>53102802</v>
      </c>
      <c r="E31" s="39"/>
      <c r="F31" s="39">
        <v>26292031</v>
      </c>
      <c r="G31" s="29"/>
      <c r="H31" s="40"/>
      <c r="I31" s="41">
        <v>24270551</v>
      </c>
      <c r="J31" s="41"/>
      <c r="K31" s="41"/>
      <c r="L31" s="41">
        <v>26292031</v>
      </c>
      <c r="M31" s="41"/>
      <c r="N31" s="41"/>
      <c r="O31" s="38">
        <v>2540220</v>
      </c>
      <c r="P31" s="42"/>
      <c r="Q31" s="42"/>
      <c r="R31" s="33"/>
      <c r="S31" s="33"/>
      <c r="T31" s="33"/>
      <c r="U31" s="33"/>
      <c r="V31" s="42"/>
      <c r="W31" s="43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</row>
    <row r="32" spans="1:86" s="14" customFormat="1">
      <c r="A32" s="35"/>
      <c r="B32" s="36" t="s">
        <v>33</v>
      </c>
      <c r="C32" s="37"/>
      <c r="D32" s="38">
        <f t="shared" si="0"/>
        <v>61275724</v>
      </c>
      <c r="E32" s="39"/>
      <c r="F32" s="39">
        <v>29157735</v>
      </c>
      <c r="G32" s="29"/>
      <c r="H32" s="40"/>
      <c r="I32" s="41">
        <v>27077369</v>
      </c>
      <c r="J32" s="41"/>
      <c r="K32" s="41"/>
      <c r="L32" s="41">
        <v>29157735</v>
      </c>
      <c r="M32" s="41"/>
      <c r="N32" s="41"/>
      <c r="O32" s="38">
        <v>5040620</v>
      </c>
      <c r="P32" s="42"/>
      <c r="Q32" s="42"/>
      <c r="R32" s="33"/>
      <c r="S32" s="33"/>
      <c r="T32" s="33"/>
      <c r="U32" s="33"/>
      <c r="V32" s="42"/>
      <c r="W32" s="43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</row>
    <row r="33" spans="1:86" s="14" customFormat="1">
      <c r="A33" s="24">
        <v>1997</v>
      </c>
      <c r="B33" s="25" t="s">
        <v>21</v>
      </c>
      <c r="C33" s="26"/>
      <c r="D33" s="27">
        <f t="shared" si="0"/>
        <v>64409718</v>
      </c>
      <c r="E33" s="28"/>
      <c r="F33" s="28">
        <v>30287412</v>
      </c>
      <c r="G33" s="29">
        <v>51520</v>
      </c>
      <c r="H33" s="30"/>
      <c r="I33" s="31">
        <v>29665846</v>
      </c>
      <c r="J33" s="31"/>
      <c r="K33" s="31"/>
      <c r="L33" s="31">
        <v>30287412</v>
      </c>
      <c r="M33" s="31"/>
      <c r="N33" s="31"/>
      <c r="O33" s="27">
        <v>4456460</v>
      </c>
      <c r="P33" s="32"/>
      <c r="Q33" s="32"/>
      <c r="R33" s="33"/>
      <c r="S33" s="33"/>
      <c r="T33" s="33"/>
      <c r="U33" s="33"/>
      <c r="V33" s="32"/>
      <c r="W33" s="34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</row>
    <row r="34" spans="1:86" s="14" customFormat="1">
      <c r="A34" s="35"/>
      <c r="B34" s="36" t="s">
        <v>22</v>
      </c>
      <c r="C34" s="37"/>
      <c r="D34" s="38">
        <f t="shared" si="0"/>
        <v>58197432</v>
      </c>
      <c r="E34" s="39"/>
      <c r="F34" s="39">
        <v>23785916</v>
      </c>
      <c r="G34" s="29"/>
      <c r="H34" s="40"/>
      <c r="I34" s="41">
        <v>29982320</v>
      </c>
      <c r="J34" s="41"/>
      <c r="K34" s="41"/>
      <c r="L34" s="41">
        <v>23785916</v>
      </c>
      <c r="M34" s="41"/>
      <c r="N34" s="41"/>
      <c r="O34" s="38">
        <v>4429196</v>
      </c>
      <c r="P34" s="42"/>
      <c r="Q34" s="42"/>
      <c r="R34" s="33"/>
      <c r="S34" s="33"/>
      <c r="T34" s="33"/>
      <c r="U34" s="33"/>
      <c r="V34" s="42"/>
      <c r="W34" s="43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</row>
    <row r="35" spans="1:86" s="14" customFormat="1">
      <c r="A35" s="35"/>
      <c r="B35" s="36" t="s">
        <v>24</v>
      </c>
      <c r="C35" s="37"/>
      <c r="D35" s="38">
        <f t="shared" si="0"/>
        <v>62947874</v>
      </c>
      <c r="E35" s="39"/>
      <c r="F35" s="39">
        <v>29815326</v>
      </c>
      <c r="G35" s="29"/>
      <c r="H35" s="40"/>
      <c r="I35" s="41">
        <v>29182308</v>
      </c>
      <c r="J35" s="41"/>
      <c r="K35" s="41"/>
      <c r="L35" s="41">
        <v>29815326</v>
      </c>
      <c r="M35" s="41"/>
      <c r="N35" s="41"/>
      <c r="O35" s="38">
        <v>3950240</v>
      </c>
      <c r="P35" s="42"/>
      <c r="Q35" s="42"/>
      <c r="R35" s="33"/>
      <c r="S35" s="33"/>
      <c r="T35" s="33"/>
      <c r="U35" s="33"/>
      <c r="V35" s="42"/>
      <c r="W35" s="43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</row>
    <row r="36" spans="1:86" s="14" customFormat="1">
      <c r="A36" s="35"/>
      <c r="B36" s="36" t="s">
        <v>25</v>
      </c>
      <c r="C36" s="37"/>
      <c r="D36" s="38">
        <f t="shared" si="0"/>
        <v>63196123</v>
      </c>
      <c r="E36" s="39"/>
      <c r="F36" s="39">
        <v>30998134</v>
      </c>
      <c r="G36" s="29"/>
      <c r="H36" s="40"/>
      <c r="I36" s="41">
        <v>28478399</v>
      </c>
      <c r="J36" s="41"/>
      <c r="K36" s="41"/>
      <c r="L36" s="41">
        <v>30998134</v>
      </c>
      <c r="M36" s="41"/>
      <c r="N36" s="41"/>
      <c r="O36" s="38">
        <v>3719590</v>
      </c>
      <c r="P36" s="42"/>
      <c r="Q36" s="42"/>
      <c r="R36" s="33"/>
      <c r="S36" s="33"/>
      <c r="T36" s="33"/>
      <c r="U36" s="33"/>
      <c r="V36" s="42"/>
      <c r="W36" s="43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</row>
    <row r="37" spans="1:86" s="14" customFormat="1">
      <c r="A37" s="35"/>
      <c r="B37" s="36" t="s">
        <v>26</v>
      </c>
      <c r="C37" s="37"/>
      <c r="D37" s="38">
        <f t="shared" si="0"/>
        <v>67794727</v>
      </c>
      <c r="E37" s="39"/>
      <c r="F37" s="39">
        <v>34314425</v>
      </c>
      <c r="G37" s="29"/>
      <c r="H37" s="40"/>
      <c r="I37" s="41">
        <v>31314783</v>
      </c>
      <c r="J37" s="41"/>
      <c r="K37" s="41"/>
      <c r="L37" s="41">
        <v>34314425</v>
      </c>
      <c r="M37" s="41"/>
      <c r="N37" s="41"/>
      <c r="O37" s="38">
        <v>2165519</v>
      </c>
      <c r="P37" s="42"/>
      <c r="Q37" s="42"/>
      <c r="R37" s="33"/>
      <c r="S37" s="33"/>
      <c r="T37" s="33"/>
      <c r="U37" s="33"/>
      <c r="V37" s="42"/>
      <c r="W37" s="43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</row>
    <row r="38" spans="1:86" s="14" customFormat="1">
      <c r="A38" s="35"/>
      <c r="B38" s="36" t="s">
        <v>27</v>
      </c>
      <c r="C38" s="37"/>
      <c r="D38" s="38">
        <f t="shared" si="0"/>
        <v>63999452</v>
      </c>
      <c r="E38" s="39"/>
      <c r="F38" s="39">
        <v>34601154</v>
      </c>
      <c r="G38" s="29"/>
      <c r="H38" s="40"/>
      <c r="I38" s="41">
        <v>27563489</v>
      </c>
      <c r="J38" s="41"/>
      <c r="K38" s="41"/>
      <c r="L38" s="41">
        <v>34601154</v>
      </c>
      <c r="M38" s="41"/>
      <c r="N38" s="41"/>
      <c r="O38" s="38">
        <v>1834809</v>
      </c>
      <c r="P38" s="42"/>
      <c r="Q38" s="42"/>
      <c r="R38" s="33"/>
      <c r="S38" s="33"/>
      <c r="T38" s="33"/>
      <c r="U38" s="33"/>
      <c r="V38" s="42"/>
      <c r="W38" s="43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</row>
    <row r="39" spans="1:86" s="14" customFormat="1">
      <c r="A39" s="35"/>
      <c r="B39" s="36" t="s">
        <v>28</v>
      </c>
      <c r="C39" s="37"/>
      <c r="D39" s="38">
        <f t="shared" si="0"/>
        <v>61614629</v>
      </c>
      <c r="E39" s="39"/>
      <c r="F39" s="39">
        <v>34362643</v>
      </c>
      <c r="G39" s="29"/>
      <c r="H39" s="40"/>
      <c r="I39" s="41">
        <v>24948436</v>
      </c>
      <c r="J39" s="41"/>
      <c r="K39" s="41"/>
      <c r="L39" s="41">
        <v>34362643</v>
      </c>
      <c r="M39" s="41"/>
      <c r="N39" s="41"/>
      <c r="O39" s="38">
        <v>2303550</v>
      </c>
      <c r="P39" s="42"/>
      <c r="Q39" s="42"/>
      <c r="R39" s="33"/>
      <c r="S39" s="33"/>
      <c r="T39" s="33"/>
      <c r="U39" s="33"/>
      <c r="V39" s="42"/>
      <c r="W39" s="43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</row>
    <row r="40" spans="1:86" s="14" customFormat="1">
      <c r="A40" s="35"/>
      <c r="B40" s="36" t="s">
        <v>29</v>
      </c>
      <c r="C40" s="37"/>
      <c r="D40" s="38">
        <f t="shared" si="0"/>
        <v>47968602</v>
      </c>
      <c r="E40" s="39"/>
      <c r="F40" s="39">
        <v>31961996</v>
      </c>
      <c r="G40" s="29"/>
      <c r="H40" s="40"/>
      <c r="I40" s="41">
        <v>13959616</v>
      </c>
      <c r="J40" s="41"/>
      <c r="K40" s="41"/>
      <c r="L40" s="41">
        <v>31961996</v>
      </c>
      <c r="M40" s="41"/>
      <c r="N40" s="41"/>
      <c r="O40" s="38">
        <v>2046990</v>
      </c>
      <c r="P40" s="42"/>
      <c r="Q40" s="42"/>
      <c r="R40" s="33"/>
      <c r="S40" s="33"/>
      <c r="T40" s="33"/>
      <c r="U40" s="33"/>
      <c r="V40" s="42"/>
      <c r="W40" s="43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</row>
    <row r="41" spans="1:86" s="14" customFormat="1">
      <c r="A41" s="35"/>
      <c r="B41" s="36" t="s">
        <v>30</v>
      </c>
      <c r="C41" s="37"/>
      <c r="D41" s="38">
        <f t="shared" si="0"/>
        <v>38028175</v>
      </c>
      <c r="E41" s="39"/>
      <c r="F41" s="39">
        <v>28992557</v>
      </c>
      <c r="G41" s="29"/>
      <c r="H41" s="40"/>
      <c r="I41" s="41">
        <v>7459108</v>
      </c>
      <c r="J41" s="41"/>
      <c r="K41" s="41"/>
      <c r="L41" s="41">
        <v>28992557</v>
      </c>
      <c r="M41" s="41"/>
      <c r="N41" s="41"/>
      <c r="O41" s="38">
        <v>1576510</v>
      </c>
      <c r="P41" s="42"/>
      <c r="Q41" s="42"/>
      <c r="R41" s="33"/>
      <c r="S41" s="33"/>
      <c r="T41" s="33"/>
      <c r="U41" s="33"/>
      <c r="V41" s="42"/>
      <c r="W41" s="43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</row>
    <row r="42" spans="1:86" s="14" customFormat="1">
      <c r="A42" s="35"/>
      <c r="B42" s="36" t="s">
        <v>31</v>
      </c>
      <c r="C42" s="37"/>
      <c r="D42" s="38">
        <f t="shared" si="0"/>
        <v>39151260</v>
      </c>
      <c r="E42" s="39"/>
      <c r="F42" s="39">
        <v>29132248</v>
      </c>
      <c r="G42" s="29"/>
      <c r="H42" s="40"/>
      <c r="I42" s="41">
        <v>8637032</v>
      </c>
      <c r="J42" s="41"/>
      <c r="K42" s="41"/>
      <c r="L42" s="41">
        <v>29132248</v>
      </c>
      <c r="M42" s="41"/>
      <c r="N42" s="41"/>
      <c r="O42" s="38">
        <v>1381980</v>
      </c>
      <c r="P42" s="42"/>
      <c r="Q42" s="42"/>
      <c r="R42" s="33"/>
      <c r="S42" s="33"/>
      <c r="T42" s="33"/>
      <c r="U42" s="33"/>
      <c r="V42" s="42"/>
      <c r="W42" s="43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</row>
    <row r="43" spans="1:86" s="14" customFormat="1">
      <c r="A43" s="35"/>
      <c r="B43" s="36" t="s">
        <v>32</v>
      </c>
      <c r="C43" s="37"/>
      <c r="D43" s="38">
        <f t="shared" si="0"/>
        <v>38362301</v>
      </c>
      <c r="E43" s="39"/>
      <c r="F43" s="39">
        <v>27685844</v>
      </c>
      <c r="G43" s="29"/>
      <c r="H43" s="40"/>
      <c r="I43" s="41">
        <v>9258617</v>
      </c>
      <c r="J43" s="41"/>
      <c r="K43" s="41"/>
      <c r="L43" s="41">
        <v>27685844</v>
      </c>
      <c r="M43" s="41"/>
      <c r="N43" s="41"/>
      <c r="O43" s="38">
        <v>1417840</v>
      </c>
      <c r="P43" s="42"/>
      <c r="Q43" s="42"/>
      <c r="R43" s="33"/>
      <c r="S43" s="33"/>
      <c r="T43" s="33"/>
      <c r="U43" s="33"/>
      <c r="V43" s="42"/>
      <c r="W43" s="43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</row>
    <row r="44" spans="1:86" s="14" customFormat="1">
      <c r="A44" s="35"/>
      <c r="B44" s="36" t="s">
        <v>33</v>
      </c>
      <c r="C44" s="37"/>
      <c r="D44" s="38">
        <f t="shared" si="0"/>
        <v>37630470</v>
      </c>
      <c r="E44" s="39"/>
      <c r="F44" s="39">
        <v>25948655</v>
      </c>
      <c r="G44" s="29"/>
      <c r="H44" s="40"/>
      <c r="I44" s="41">
        <v>10272745</v>
      </c>
      <c r="J44" s="41"/>
      <c r="K44" s="41">
        <v>271500</v>
      </c>
      <c r="L44" s="41">
        <v>25948655</v>
      </c>
      <c r="M44" s="41"/>
      <c r="N44" s="41"/>
      <c r="O44" s="38">
        <v>1137570</v>
      </c>
      <c r="P44" s="42"/>
      <c r="Q44" s="42"/>
      <c r="R44" s="33"/>
      <c r="S44" s="33"/>
      <c r="T44" s="33"/>
      <c r="U44" s="33"/>
      <c r="V44" s="42"/>
      <c r="W44" s="43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</row>
    <row r="45" spans="1:86" s="14" customFormat="1">
      <c r="A45" s="24">
        <v>1998</v>
      </c>
      <c r="B45" s="25" t="s">
        <v>21</v>
      </c>
      <c r="C45" s="26"/>
      <c r="D45" s="27">
        <f t="shared" si="0"/>
        <v>40353496</v>
      </c>
      <c r="E45" s="28"/>
      <c r="F45" s="28">
        <v>27734840</v>
      </c>
      <c r="G45" s="29"/>
      <c r="H45" s="30"/>
      <c r="I45" s="31">
        <v>11226914</v>
      </c>
      <c r="J45" s="31"/>
      <c r="K45" s="31"/>
      <c r="L45" s="31">
        <v>27734840</v>
      </c>
      <c r="M45" s="31"/>
      <c r="N45" s="31"/>
      <c r="O45" s="27">
        <v>1391742</v>
      </c>
      <c r="P45" s="32"/>
      <c r="Q45" s="32"/>
      <c r="R45" s="33"/>
      <c r="S45" s="33"/>
      <c r="T45" s="33"/>
      <c r="U45" s="33"/>
      <c r="V45" s="32"/>
      <c r="W45" s="34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</row>
    <row r="46" spans="1:86" s="14" customFormat="1">
      <c r="A46" s="35"/>
      <c r="B46" s="36" t="s">
        <v>22</v>
      </c>
      <c r="C46" s="37"/>
      <c r="D46" s="38">
        <f t="shared" si="0"/>
        <v>38178980</v>
      </c>
      <c r="E46" s="39"/>
      <c r="F46" s="39">
        <v>24654200</v>
      </c>
      <c r="G46" s="29"/>
      <c r="H46" s="40"/>
      <c r="I46" s="41">
        <v>12249230</v>
      </c>
      <c r="J46" s="41"/>
      <c r="K46" s="41">
        <v>228980</v>
      </c>
      <c r="L46" s="41">
        <v>24654200</v>
      </c>
      <c r="M46" s="41"/>
      <c r="N46" s="41"/>
      <c r="O46" s="38">
        <v>1046570</v>
      </c>
      <c r="P46" s="42"/>
      <c r="Q46" s="42"/>
      <c r="R46" s="33"/>
      <c r="S46" s="33"/>
      <c r="T46" s="33"/>
      <c r="U46" s="33"/>
      <c r="V46" s="42"/>
      <c r="W46" s="43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</row>
    <row r="47" spans="1:86" s="14" customFormat="1">
      <c r="A47" s="35"/>
      <c r="B47" s="36" t="s">
        <v>24</v>
      </c>
      <c r="C47" s="37"/>
      <c r="D47" s="38">
        <f t="shared" si="0"/>
        <v>48962984</v>
      </c>
      <c r="E47" s="39"/>
      <c r="F47" s="39">
        <v>32772676</v>
      </c>
      <c r="G47" s="29"/>
      <c r="H47" s="40"/>
      <c r="I47" s="41">
        <v>14660198</v>
      </c>
      <c r="J47" s="41"/>
      <c r="K47" s="41">
        <v>294940</v>
      </c>
      <c r="L47" s="41">
        <v>32772676</v>
      </c>
      <c r="M47" s="41"/>
      <c r="N47" s="41"/>
      <c r="O47" s="38">
        <v>1235170</v>
      </c>
      <c r="P47" s="42"/>
      <c r="Q47" s="42"/>
      <c r="R47" s="33"/>
      <c r="S47" s="33"/>
      <c r="T47" s="33"/>
      <c r="U47" s="33"/>
      <c r="V47" s="42"/>
      <c r="W47" s="43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</row>
    <row r="48" spans="1:86" s="14" customFormat="1">
      <c r="A48" s="35"/>
      <c r="B48" s="36" t="s">
        <v>25</v>
      </c>
      <c r="C48" s="37"/>
      <c r="D48" s="38">
        <f t="shared" si="0"/>
        <v>44359133</v>
      </c>
      <c r="E48" s="39"/>
      <c r="F48" s="39">
        <v>28470082</v>
      </c>
      <c r="G48" s="29"/>
      <c r="H48" s="40"/>
      <c r="I48" s="41">
        <v>12880541</v>
      </c>
      <c r="J48" s="41"/>
      <c r="K48" s="41">
        <v>307080</v>
      </c>
      <c r="L48" s="41">
        <v>28470082</v>
      </c>
      <c r="M48" s="41"/>
      <c r="N48" s="41"/>
      <c r="O48" s="38">
        <v>2701430</v>
      </c>
      <c r="P48" s="42"/>
      <c r="Q48" s="42"/>
      <c r="R48" s="33"/>
      <c r="S48" s="33"/>
      <c r="T48" s="33"/>
      <c r="U48" s="33"/>
      <c r="V48" s="42"/>
      <c r="W48" s="43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</row>
    <row r="49" spans="1:86" s="14" customFormat="1">
      <c r="A49" s="35"/>
      <c r="B49" s="36" t="s">
        <v>26</v>
      </c>
      <c r="C49" s="37"/>
      <c r="D49" s="38">
        <f t="shared" si="0"/>
        <v>46083188</v>
      </c>
      <c r="E49" s="39"/>
      <c r="F49" s="39">
        <v>30745890</v>
      </c>
      <c r="G49" s="29"/>
      <c r="H49" s="40"/>
      <c r="I49" s="41">
        <v>13280919</v>
      </c>
      <c r="J49" s="41"/>
      <c r="K49" s="41">
        <v>261740</v>
      </c>
      <c r="L49" s="41">
        <v>30745890</v>
      </c>
      <c r="M49" s="41"/>
      <c r="N49" s="41"/>
      <c r="O49" s="38">
        <v>1794639</v>
      </c>
      <c r="P49" s="42"/>
      <c r="Q49" s="42"/>
      <c r="R49" s="33"/>
      <c r="S49" s="33"/>
      <c r="T49" s="33"/>
      <c r="U49" s="33"/>
      <c r="V49" s="42"/>
      <c r="W49" s="43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</row>
    <row r="50" spans="1:86" s="14" customFormat="1">
      <c r="A50" s="35"/>
      <c r="B50" s="36" t="s">
        <v>27</v>
      </c>
      <c r="C50" s="37"/>
      <c r="D50" s="38">
        <f t="shared" si="0"/>
        <v>43836555</v>
      </c>
      <c r="E50" s="39"/>
      <c r="F50" s="39">
        <v>29761140</v>
      </c>
      <c r="G50" s="29"/>
      <c r="H50" s="40"/>
      <c r="I50" s="41">
        <v>12335555</v>
      </c>
      <c r="J50" s="41"/>
      <c r="K50" s="41">
        <v>112800</v>
      </c>
      <c r="L50" s="41">
        <v>29761140</v>
      </c>
      <c r="M50" s="41"/>
      <c r="N50" s="41"/>
      <c r="O50" s="38">
        <v>1627060</v>
      </c>
      <c r="P50" s="42"/>
      <c r="Q50" s="42"/>
      <c r="R50" s="33"/>
      <c r="S50" s="33"/>
      <c r="T50" s="33"/>
      <c r="U50" s="33"/>
      <c r="V50" s="42"/>
      <c r="W50" s="43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</row>
    <row r="51" spans="1:86" s="14" customFormat="1">
      <c r="A51" s="35"/>
      <c r="B51" s="36" t="s">
        <v>28</v>
      </c>
      <c r="C51" s="37"/>
      <c r="D51" s="38">
        <f t="shared" si="0"/>
        <v>41334998</v>
      </c>
      <c r="E51" s="39"/>
      <c r="F51" s="39">
        <v>30081187</v>
      </c>
      <c r="G51" s="29"/>
      <c r="H51" s="40"/>
      <c r="I51" s="41">
        <v>9938541</v>
      </c>
      <c r="J51" s="41"/>
      <c r="K51" s="41">
        <v>110100</v>
      </c>
      <c r="L51" s="41">
        <v>30081187</v>
      </c>
      <c r="M51" s="41"/>
      <c r="N51" s="41"/>
      <c r="O51" s="38">
        <v>1205170</v>
      </c>
      <c r="P51" s="42"/>
      <c r="Q51" s="42"/>
      <c r="R51" s="33"/>
      <c r="S51" s="33"/>
      <c r="T51" s="33"/>
      <c r="U51" s="33"/>
      <c r="V51" s="42"/>
      <c r="W51" s="43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</row>
    <row r="52" spans="1:86" s="14" customFormat="1">
      <c r="A52" s="35"/>
      <c r="B52" s="36" t="s">
        <v>29</v>
      </c>
      <c r="C52" s="37"/>
      <c r="D52" s="38">
        <f t="shared" si="0"/>
        <v>56950472</v>
      </c>
      <c r="E52" s="39"/>
      <c r="F52" s="39">
        <v>32950678</v>
      </c>
      <c r="G52" s="29"/>
      <c r="H52" s="40"/>
      <c r="I52" s="41">
        <v>22475874</v>
      </c>
      <c r="J52" s="41"/>
      <c r="K52" s="41">
        <v>163060</v>
      </c>
      <c r="L52" s="41">
        <v>32950678</v>
      </c>
      <c r="M52" s="41"/>
      <c r="N52" s="41"/>
      <c r="O52" s="38">
        <v>1360860</v>
      </c>
      <c r="P52" s="42"/>
      <c r="Q52" s="42"/>
      <c r="R52" s="33"/>
      <c r="S52" s="33"/>
      <c r="T52" s="33"/>
      <c r="U52" s="33"/>
      <c r="V52" s="42"/>
      <c r="W52" s="43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</row>
    <row r="53" spans="1:86" s="14" customFormat="1">
      <c r="A53" s="35"/>
      <c r="B53" s="36" t="s">
        <v>30</v>
      </c>
      <c r="C53" s="37"/>
      <c r="D53" s="38">
        <f t="shared" si="0"/>
        <v>52257020</v>
      </c>
      <c r="E53" s="39"/>
      <c r="F53" s="39">
        <v>27308790</v>
      </c>
      <c r="G53" s="29"/>
      <c r="H53" s="40"/>
      <c r="I53" s="41">
        <v>23472490</v>
      </c>
      <c r="J53" s="41"/>
      <c r="K53" s="41">
        <v>221560</v>
      </c>
      <c r="L53" s="41">
        <v>27308790</v>
      </c>
      <c r="M53" s="41"/>
      <c r="N53" s="41"/>
      <c r="O53" s="38">
        <v>1254180</v>
      </c>
      <c r="P53" s="42"/>
      <c r="Q53" s="42"/>
      <c r="R53" s="33"/>
      <c r="S53" s="33"/>
      <c r="T53" s="33"/>
      <c r="U53" s="33"/>
      <c r="V53" s="42"/>
      <c r="W53" s="43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</row>
    <row r="54" spans="1:86" s="14" customFormat="1">
      <c r="A54" s="35"/>
      <c r="B54" s="36" t="s">
        <v>31</v>
      </c>
      <c r="C54" s="37"/>
      <c r="D54" s="38">
        <f t="shared" si="0"/>
        <v>43569380</v>
      </c>
      <c r="E54" s="39"/>
      <c r="F54" s="39">
        <v>33125553</v>
      </c>
      <c r="G54" s="29"/>
      <c r="H54" s="40"/>
      <c r="I54" s="41">
        <v>8725668</v>
      </c>
      <c r="J54" s="41"/>
      <c r="K54" s="41">
        <v>283720</v>
      </c>
      <c r="L54" s="41">
        <v>33125553</v>
      </c>
      <c r="M54" s="41"/>
      <c r="N54" s="41"/>
      <c r="O54" s="38">
        <v>1434439</v>
      </c>
      <c r="P54" s="42"/>
      <c r="Q54" s="42"/>
      <c r="R54" s="33"/>
      <c r="S54" s="33"/>
      <c r="T54" s="33"/>
      <c r="U54" s="33"/>
      <c r="V54" s="42"/>
      <c r="W54" s="43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</row>
    <row r="55" spans="1:86" s="14" customFormat="1">
      <c r="A55" s="35"/>
      <c r="B55" s="36" t="s">
        <v>32</v>
      </c>
      <c r="C55" s="37"/>
      <c r="D55" s="38">
        <f t="shared" si="0"/>
        <v>40970903</v>
      </c>
      <c r="E55" s="39"/>
      <c r="F55" s="39">
        <v>34002587</v>
      </c>
      <c r="G55" s="29"/>
      <c r="H55" s="40"/>
      <c r="I55" s="41">
        <v>5419416</v>
      </c>
      <c r="J55" s="41"/>
      <c r="K55" s="41">
        <v>100620</v>
      </c>
      <c r="L55" s="41">
        <v>34002587</v>
      </c>
      <c r="M55" s="41"/>
      <c r="N55" s="41"/>
      <c r="O55" s="38">
        <v>1448280</v>
      </c>
      <c r="P55" s="42"/>
      <c r="Q55" s="42"/>
      <c r="R55" s="33"/>
      <c r="S55" s="33"/>
      <c r="T55" s="33"/>
      <c r="U55" s="33"/>
      <c r="V55" s="42"/>
      <c r="W55" s="43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</row>
    <row r="56" spans="1:86" s="14" customFormat="1">
      <c r="A56" s="35"/>
      <c r="B56" s="36" t="s">
        <v>33</v>
      </c>
      <c r="C56" s="37"/>
      <c r="D56" s="38">
        <f t="shared" si="0"/>
        <v>44037259</v>
      </c>
      <c r="E56" s="39"/>
      <c r="F56" s="39">
        <v>34701861</v>
      </c>
      <c r="G56" s="29"/>
      <c r="H56" s="40"/>
      <c r="I56" s="41">
        <v>6911763</v>
      </c>
      <c r="J56" s="41">
        <v>237300</v>
      </c>
      <c r="K56" s="41">
        <v>256760</v>
      </c>
      <c r="L56" s="41">
        <v>34701861</v>
      </c>
      <c r="M56" s="41"/>
      <c r="N56" s="41"/>
      <c r="O56" s="38">
        <v>1929575</v>
      </c>
      <c r="P56" s="42"/>
      <c r="Q56" s="42"/>
      <c r="R56" s="33"/>
      <c r="S56" s="33"/>
      <c r="T56" s="33"/>
      <c r="U56" s="33"/>
      <c r="V56" s="42"/>
      <c r="W56" s="43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</row>
    <row r="57" spans="1:86" s="14" customFormat="1">
      <c r="A57" s="24">
        <v>1999</v>
      </c>
      <c r="B57" s="25" t="s">
        <v>21</v>
      </c>
      <c r="C57" s="26"/>
      <c r="D57" s="27">
        <f t="shared" si="0"/>
        <v>45355713</v>
      </c>
      <c r="E57" s="28"/>
      <c r="F57" s="28">
        <v>34506019</v>
      </c>
      <c r="G57" s="29">
        <v>96100</v>
      </c>
      <c r="H57" s="30"/>
      <c r="I57" s="31">
        <v>8516464</v>
      </c>
      <c r="J57" s="31">
        <v>1491450</v>
      </c>
      <c r="K57" s="31">
        <v>300040</v>
      </c>
      <c r="L57" s="31">
        <v>34506019</v>
      </c>
      <c r="M57" s="31"/>
      <c r="N57" s="31"/>
      <c r="O57" s="27">
        <v>541740</v>
      </c>
      <c r="P57" s="32"/>
      <c r="Q57" s="32"/>
      <c r="R57" s="33"/>
      <c r="S57" s="33"/>
      <c r="T57" s="33"/>
      <c r="U57" s="33"/>
      <c r="V57" s="32"/>
      <c r="W57" s="34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</row>
    <row r="58" spans="1:86" s="14" customFormat="1">
      <c r="A58" s="35"/>
      <c r="B58" s="36" t="s">
        <v>22</v>
      </c>
      <c r="C58" s="37"/>
      <c r="D58" s="38">
        <f t="shared" si="0"/>
        <v>49962128</v>
      </c>
      <c r="E58" s="39"/>
      <c r="F58" s="39">
        <v>27048880</v>
      </c>
      <c r="G58" s="29"/>
      <c r="H58" s="40">
        <v>2110127</v>
      </c>
      <c r="I58" s="41">
        <v>9634688</v>
      </c>
      <c r="J58" s="41">
        <v>258172</v>
      </c>
      <c r="K58" s="41">
        <v>284940</v>
      </c>
      <c r="L58" s="41">
        <v>27048880</v>
      </c>
      <c r="M58" s="41"/>
      <c r="N58" s="41"/>
      <c r="O58" s="38">
        <v>12735448</v>
      </c>
      <c r="P58" s="42"/>
      <c r="Q58" s="42"/>
      <c r="R58" s="33"/>
      <c r="S58" s="33"/>
      <c r="T58" s="33"/>
      <c r="U58" s="33"/>
      <c r="V58" s="42"/>
      <c r="W58" s="43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</row>
    <row r="59" spans="1:86" s="14" customFormat="1">
      <c r="A59" s="35"/>
      <c r="B59" s="36" t="s">
        <v>24</v>
      </c>
      <c r="C59" s="37"/>
      <c r="D59" s="38">
        <f t="shared" si="0"/>
        <v>55512002</v>
      </c>
      <c r="E59" s="39"/>
      <c r="F59" s="39">
        <v>37758565</v>
      </c>
      <c r="G59" s="29"/>
      <c r="H59" s="40">
        <v>1336093</v>
      </c>
      <c r="I59" s="41">
        <v>14079437</v>
      </c>
      <c r="J59" s="41">
        <v>1311280</v>
      </c>
      <c r="K59" s="41">
        <v>345040</v>
      </c>
      <c r="L59" s="41">
        <v>37758565</v>
      </c>
      <c r="M59" s="41"/>
      <c r="N59" s="41"/>
      <c r="O59" s="38">
        <v>2017680</v>
      </c>
      <c r="P59" s="42"/>
      <c r="Q59" s="42"/>
      <c r="R59" s="33"/>
      <c r="S59" s="33"/>
      <c r="T59" s="33"/>
      <c r="U59" s="33"/>
      <c r="V59" s="42"/>
      <c r="W59" s="43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</row>
    <row r="60" spans="1:86" s="14" customFormat="1">
      <c r="A60" s="35"/>
      <c r="B60" s="36" t="s">
        <v>25</v>
      </c>
      <c r="C60" s="37"/>
      <c r="D60" s="38">
        <f t="shared" si="0"/>
        <v>53074167</v>
      </c>
      <c r="E60" s="39"/>
      <c r="F60" s="39">
        <v>37873350</v>
      </c>
      <c r="G60" s="29"/>
      <c r="H60" s="40"/>
      <c r="I60" s="41">
        <v>13094697</v>
      </c>
      <c r="J60" s="41">
        <v>170200</v>
      </c>
      <c r="K60" s="41">
        <v>347980</v>
      </c>
      <c r="L60" s="41">
        <v>37873350</v>
      </c>
      <c r="M60" s="41"/>
      <c r="N60" s="41"/>
      <c r="O60" s="38">
        <v>1587940</v>
      </c>
      <c r="P60" s="42"/>
      <c r="Q60" s="42"/>
      <c r="R60" s="33"/>
      <c r="S60" s="33"/>
      <c r="T60" s="33"/>
      <c r="U60" s="33"/>
      <c r="V60" s="42"/>
      <c r="W60" s="43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</row>
    <row r="61" spans="1:86" s="14" customFormat="1">
      <c r="A61" s="35"/>
      <c r="B61" s="36" t="s">
        <v>26</v>
      </c>
      <c r="C61" s="37"/>
      <c r="D61" s="38">
        <f t="shared" si="0"/>
        <v>55313637</v>
      </c>
      <c r="E61" s="39"/>
      <c r="F61" s="39">
        <v>39261260</v>
      </c>
      <c r="G61" s="29"/>
      <c r="H61" s="40"/>
      <c r="I61" s="41">
        <v>13496877</v>
      </c>
      <c r="J61" s="41">
        <v>255560</v>
      </c>
      <c r="K61" s="41">
        <v>372260</v>
      </c>
      <c r="L61" s="41">
        <v>39261260</v>
      </c>
      <c r="M61" s="41"/>
      <c r="N61" s="41"/>
      <c r="O61" s="38">
        <v>1927680</v>
      </c>
      <c r="P61" s="42"/>
      <c r="Q61" s="42"/>
      <c r="R61" s="33"/>
      <c r="S61" s="33"/>
      <c r="T61" s="33"/>
      <c r="U61" s="33"/>
      <c r="V61" s="42"/>
      <c r="W61" s="43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</row>
    <row r="62" spans="1:86" s="14" customFormat="1">
      <c r="A62" s="35"/>
      <c r="B62" s="36" t="s">
        <v>27</v>
      </c>
      <c r="C62" s="37"/>
      <c r="D62" s="38">
        <f t="shared" si="0"/>
        <v>52390657</v>
      </c>
      <c r="E62" s="39"/>
      <c r="F62" s="39">
        <v>38685235</v>
      </c>
      <c r="G62" s="29"/>
      <c r="H62" s="40"/>
      <c r="I62" s="41">
        <v>11377317</v>
      </c>
      <c r="J62" s="41">
        <v>242320</v>
      </c>
      <c r="K62" s="41">
        <v>317120</v>
      </c>
      <c r="L62" s="41">
        <v>38685235</v>
      </c>
      <c r="M62" s="41"/>
      <c r="N62" s="41"/>
      <c r="O62" s="38">
        <v>1768665</v>
      </c>
      <c r="P62" s="42"/>
      <c r="Q62" s="42"/>
      <c r="R62" s="33"/>
      <c r="S62" s="33"/>
      <c r="T62" s="33"/>
      <c r="U62" s="33"/>
      <c r="V62" s="42"/>
      <c r="W62" s="43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</row>
    <row r="63" spans="1:86" s="14" customFormat="1">
      <c r="A63" s="35"/>
      <c r="B63" s="36" t="s">
        <v>28</v>
      </c>
      <c r="C63" s="37"/>
      <c r="D63" s="38">
        <f t="shared" si="0"/>
        <v>55782096</v>
      </c>
      <c r="E63" s="39"/>
      <c r="F63" s="39">
        <v>42078771</v>
      </c>
      <c r="G63" s="29"/>
      <c r="H63" s="40"/>
      <c r="I63" s="41">
        <v>11001170</v>
      </c>
      <c r="J63" s="41">
        <v>146920</v>
      </c>
      <c r="K63" s="41">
        <v>385940</v>
      </c>
      <c r="L63" s="41">
        <v>42078771</v>
      </c>
      <c r="M63" s="41"/>
      <c r="N63" s="41"/>
      <c r="O63" s="38">
        <v>2169295</v>
      </c>
      <c r="P63" s="42"/>
      <c r="Q63" s="42"/>
      <c r="R63" s="33"/>
      <c r="S63" s="33"/>
      <c r="T63" s="33"/>
      <c r="U63" s="33"/>
      <c r="V63" s="42"/>
      <c r="W63" s="43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</row>
    <row r="64" spans="1:86" s="14" customFormat="1">
      <c r="A64" s="35"/>
      <c r="B64" s="36" t="s">
        <v>29</v>
      </c>
      <c r="C64" s="37"/>
      <c r="D64" s="38">
        <f t="shared" si="0"/>
        <v>41828005</v>
      </c>
      <c r="E64" s="39"/>
      <c r="F64" s="39">
        <v>29965929</v>
      </c>
      <c r="G64" s="29"/>
      <c r="H64" s="40"/>
      <c r="I64" s="41">
        <v>7377184</v>
      </c>
      <c r="J64" s="41">
        <v>229272</v>
      </c>
      <c r="K64" s="41">
        <v>367000</v>
      </c>
      <c r="L64" s="41">
        <v>29965929</v>
      </c>
      <c r="M64" s="41"/>
      <c r="N64" s="41"/>
      <c r="O64" s="38">
        <v>3888620</v>
      </c>
      <c r="P64" s="42"/>
      <c r="Q64" s="42"/>
      <c r="R64" s="33"/>
      <c r="S64" s="33"/>
      <c r="T64" s="33"/>
      <c r="U64" s="33"/>
      <c r="V64" s="42"/>
      <c r="W64" s="43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</row>
    <row r="65" spans="1:86" s="14" customFormat="1">
      <c r="A65" s="35"/>
      <c r="B65" s="36" t="s">
        <v>30</v>
      </c>
      <c r="C65" s="37"/>
      <c r="D65" s="38">
        <f t="shared" si="0"/>
        <v>42940783</v>
      </c>
      <c r="E65" s="39"/>
      <c r="F65" s="39">
        <v>32683249</v>
      </c>
      <c r="G65" s="29"/>
      <c r="H65" s="40"/>
      <c r="I65" s="41">
        <v>7818474</v>
      </c>
      <c r="J65" s="41">
        <v>413160</v>
      </c>
      <c r="K65" s="41">
        <v>348440</v>
      </c>
      <c r="L65" s="41">
        <v>32683249</v>
      </c>
      <c r="M65" s="41"/>
      <c r="N65" s="41"/>
      <c r="O65" s="38">
        <v>1677460</v>
      </c>
      <c r="P65" s="42"/>
      <c r="Q65" s="42"/>
      <c r="R65" s="33"/>
      <c r="S65" s="33"/>
      <c r="T65" s="33"/>
      <c r="U65" s="33"/>
      <c r="V65" s="42"/>
      <c r="W65" s="43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</row>
    <row r="66" spans="1:86" s="14" customFormat="1">
      <c r="A66" s="35"/>
      <c r="B66" s="36" t="s">
        <v>31</v>
      </c>
      <c r="C66" s="37"/>
      <c r="D66" s="38">
        <f t="shared" si="0"/>
        <v>50234011</v>
      </c>
      <c r="E66" s="39"/>
      <c r="F66" s="39">
        <v>37289375</v>
      </c>
      <c r="G66" s="29"/>
      <c r="H66" s="40"/>
      <c r="I66" s="41">
        <v>10107096</v>
      </c>
      <c r="J66" s="41">
        <v>302160</v>
      </c>
      <c r="K66" s="41">
        <v>281540</v>
      </c>
      <c r="L66" s="41">
        <v>37289375</v>
      </c>
      <c r="M66" s="41"/>
      <c r="N66" s="41"/>
      <c r="O66" s="38">
        <v>2253840</v>
      </c>
      <c r="P66" s="42"/>
      <c r="Q66" s="42"/>
      <c r="R66" s="33"/>
      <c r="S66" s="33"/>
      <c r="T66" s="33"/>
      <c r="U66" s="33"/>
      <c r="V66" s="42"/>
      <c r="W66" s="43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</row>
    <row r="67" spans="1:86" s="14" customFormat="1">
      <c r="A67" s="35"/>
      <c r="B67" s="36" t="s">
        <v>32</v>
      </c>
      <c r="C67" s="37"/>
      <c r="D67" s="38">
        <f t="shared" si="0"/>
        <v>49265237</v>
      </c>
      <c r="E67" s="39"/>
      <c r="F67" s="39">
        <v>34521505</v>
      </c>
      <c r="G67" s="29"/>
      <c r="H67" s="40"/>
      <c r="I67" s="41">
        <v>11930992</v>
      </c>
      <c r="J67" s="41">
        <v>272220</v>
      </c>
      <c r="K67" s="41">
        <v>340400</v>
      </c>
      <c r="L67" s="41">
        <v>34521505</v>
      </c>
      <c r="M67" s="41"/>
      <c r="N67" s="41"/>
      <c r="O67" s="38">
        <v>2200120</v>
      </c>
      <c r="P67" s="42"/>
      <c r="Q67" s="42"/>
      <c r="R67" s="33"/>
      <c r="S67" s="33"/>
      <c r="T67" s="33"/>
      <c r="U67" s="33"/>
      <c r="V67" s="42"/>
      <c r="W67" s="43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</row>
    <row r="68" spans="1:86" s="14" customFormat="1">
      <c r="A68" s="35"/>
      <c r="B68" s="36" t="s">
        <v>33</v>
      </c>
      <c r="C68" s="37"/>
      <c r="D68" s="38">
        <f>+SUM(I68:O68)</f>
        <v>54023327</v>
      </c>
      <c r="E68" s="39"/>
      <c r="F68" s="39">
        <v>35100802</v>
      </c>
      <c r="G68" s="29"/>
      <c r="H68" s="40"/>
      <c r="I68" s="41">
        <v>15494790</v>
      </c>
      <c r="J68" s="41">
        <v>303060</v>
      </c>
      <c r="K68" s="41">
        <v>1482680</v>
      </c>
      <c r="L68" s="41">
        <v>35100802</v>
      </c>
      <c r="M68" s="41"/>
      <c r="N68" s="41"/>
      <c r="O68" s="38">
        <v>1641995</v>
      </c>
      <c r="P68" s="42"/>
      <c r="Q68" s="42"/>
      <c r="R68" s="33"/>
      <c r="S68" s="33"/>
      <c r="T68" s="33"/>
      <c r="U68" s="33"/>
      <c r="V68" s="42"/>
      <c r="W68" s="43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</row>
    <row r="69" spans="1:86">
      <c r="A69" s="24">
        <v>2000</v>
      </c>
      <c r="B69" s="25" t="s">
        <v>21</v>
      </c>
      <c r="C69" s="26"/>
      <c r="D69" s="27">
        <v>44719421</v>
      </c>
      <c r="E69" s="28" t="e">
        <f>D69-#REF!</f>
        <v>#REF!</v>
      </c>
      <c r="F69" s="28"/>
      <c r="G69" s="29" t="e">
        <f>(#REF!/#REF!)/1000000</f>
        <v>#REF!</v>
      </c>
      <c r="H69" s="30"/>
      <c r="I69" s="31">
        <v>9269924</v>
      </c>
      <c r="J69" s="31">
        <v>254640</v>
      </c>
      <c r="K69" s="31">
        <v>1446060</v>
      </c>
      <c r="L69" s="31">
        <v>32611277</v>
      </c>
      <c r="M69" s="31" t="s">
        <v>34</v>
      </c>
      <c r="N69" s="31"/>
      <c r="O69" s="27">
        <v>1137520</v>
      </c>
      <c r="P69" s="32">
        <f t="shared" ref="P69:P80" si="1">SUM(I69:O69)</f>
        <v>44719421</v>
      </c>
      <c r="Q69" s="32"/>
      <c r="R69" s="33" t="e">
        <f>(I69/#REF!)/1000000</f>
        <v>#REF!</v>
      </c>
      <c r="S69" s="33" t="e">
        <f>(L69/#REF!)/1000000</f>
        <v>#REF!</v>
      </c>
      <c r="T69" s="33" t="e">
        <f>((P69-I69-L69)/#REF!)/1000000</f>
        <v>#REF!</v>
      </c>
      <c r="U69" s="33" t="e">
        <f>(P69/#REF!)/1000000</f>
        <v>#REF!</v>
      </c>
      <c r="V69" s="32"/>
      <c r="W69" s="34"/>
    </row>
    <row r="70" spans="1:86">
      <c r="B70" s="36" t="s">
        <v>22</v>
      </c>
      <c r="C70" s="37"/>
      <c r="D70" s="38">
        <v>43404020</v>
      </c>
      <c r="E70" s="39" t="e">
        <f>D70-#REF!</f>
        <v>#REF!</v>
      </c>
      <c r="F70" s="39"/>
      <c r="G70" s="29" t="e">
        <f>(#REF!/#REF!)/1000000</f>
        <v>#REF!</v>
      </c>
      <c r="H70" s="40"/>
      <c r="I70" s="41">
        <v>6122744</v>
      </c>
      <c r="J70" s="41">
        <v>341340</v>
      </c>
      <c r="K70" s="41">
        <v>1613940</v>
      </c>
      <c r="L70" s="41">
        <v>34254836</v>
      </c>
      <c r="M70" s="41" t="s">
        <v>34</v>
      </c>
      <c r="N70" s="41"/>
      <c r="O70" s="38">
        <v>1071160</v>
      </c>
      <c r="P70" s="42">
        <f t="shared" si="1"/>
        <v>43404020</v>
      </c>
      <c r="Q70" s="42"/>
      <c r="R70" s="33" t="e">
        <f>(I70/#REF!)/1000000</f>
        <v>#REF!</v>
      </c>
      <c r="S70" s="33" t="e">
        <f>(L70/#REF!)/1000000</f>
        <v>#REF!</v>
      </c>
      <c r="T70" s="33" t="e">
        <f>((P70-I70-L70)/#REF!)/1000000</f>
        <v>#REF!</v>
      </c>
      <c r="U70" s="33" t="e">
        <f>(P70/#REF!)/1000000</f>
        <v>#REF!</v>
      </c>
      <c r="V70" s="42"/>
      <c r="W70" s="43"/>
    </row>
    <row r="71" spans="1:86">
      <c r="B71" s="36" t="s">
        <v>24</v>
      </c>
      <c r="C71" s="37"/>
      <c r="D71" s="38">
        <v>55333211</v>
      </c>
      <c r="E71" s="39" t="e">
        <f>D71-#REF!</f>
        <v>#REF!</v>
      </c>
      <c r="F71" s="39"/>
      <c r="G71" s="29" t="e">
        <f>(#REF!/#REF!)/1000000</f>
        <v>#REF!</v>
      </c>
      <c r="H71" s="40"/>
      <c r="I71" s="41">
        <v>8325599</v>
      </c>
      <c r="J71" s="41">
        <v>387140</v>
      </c>
      <c r="K71" s="41">
        <v>1608340</v>
      </c>
      <c r="L71" s="41">
        <v>36535831</v>
      </c>
      <c r="M71" s="41" t="s">
        <v>34</v>
      </c>
      <c r="N71" s="41"/>
      <c r="O71" s="38">
        <v>8476301</v>
      </c>
      <c r="P71" s="42">
        <f t="shared" si="1"/>
        <v>55333211</v>
      </c>
      <c r="Q71" s="42"/>
      <c r="R71" s="33" t="e">
        <f>(I71/#REF!)/1000000</f>
        <v>#REF!</v>
      </c>
      <c r="S71" s="33" t="e">
        <f>(L71/#REF!)/1000000</f>
        <v>#REF!</v>
      </c>
      <c r="T71" s="33" t="e">
        <f>((P71-I71-L71)/#REF!)/1000000</f>
        <v>#REF!</v>
      </c>
      <c r="U71" s="33" t="e">
        <f>(P71/#REF!)/1000000</f>
        <v>#REF!</v>
      </c>
      <c r="V71" s="42"/>
      <c r="W71" s="43"/>
    </row>
    <row r="72" spans="1:86">
      <c r="B72" s="36" t="s">
        <v>25</v>
      </c>
      <c r="C72" s="37"/>
      <c r="D72" s="38">
        <v>49641750</v>
      </c>
      <c r="E72" s="39" t="e">
        <f>D72-#REF!</f>
        <v>#REF!</v>
      </c>
      <c r="F72" s="39"/>
      <c r="G72" s="29" t="e">
        <f>(#REF!/#REF!)/1000000</f>
        <v>#REF!</v>
      </c>
      <c r="H72" s="40"/>
      <c r="I72" s="41">
        <v>8088643</v>
      </c>
      <c r="J72" s="41">
        <v>357560</v>
      </c>
      <c r="K72" s="41">
        <v>1147020</v>
      </c>
      <c r="L72" s="41">
        <v>36914914</v>
      </c>
      <c r="M72" s="41">
        <v>48150</v>
      </c>
      <c r="N72" s="41"/>
      <c r="O72" s="38">
        <v>3085463</v>
      </c>
      <c r="P72" s="42">
        <f t="shared" si="1"/>
        <v>49641750</v>
      </c>
      <c r="Q72" s="42"/>
      <c r="R72" s="33" t="e">
        <f>(I72/#REF!)/1000000</f>
        <v>#REF!</v>
      </c>
      <c r="S72" s="33" t="e">
        <f>(L72/#REF!)/1000000</f>
        <v>#REF!</v>
      </c>
      <c r="T72" s="33" t="e">
        <f>((P72-I72-L72)/#REF!)/1000000</f>
        <v>#REF!</v>
      </c>
      <c r="U72" s="33" t="e">
        <f>(P72/#REF!)/1000000</f>
        <v>#REF!</v>
      </c>
      <c r="V72" s="42"/>
      <c r="W72" s="43"/>
    </row>
    <row r="73" spans="1:86">
      <c r="B73" s="36" t="s">
        <v>26</v>
      </c>
      <c r="C73" s="37"/>
      <c r="D73" s="38">
        <v>50151090</v>
      </c>
      <c r="E73" s="39" t="e">
        <f>D73-#REF!</f>
        <v>#REF!</v>
      </c>
      <c r="F73" s="39"/>
      <c r="G73" s="29" t="e">
        <f>(#REF!/#REF!)/1000000</f>
        <v>#REF!</v>
      </c>
      <c r="H73" s="40"/>
      <c r="I73" s="41">
        <v>13031492</v>
      </c>
      <c r="J73" s="41">
        <v>569000</v>
      </c>
      <c r="K73" s="41">
        <v>1716664</v>
      </c>
      <c r="L73" s="41">
        <v>33687754</v>
      </c>
      <c r="M73" s="41" t="s">
        <v>34</v>
      </c>
      <c r="N73" s="41"/>
      <c r="O73" s="38">
        <v>1146180</v>
      </c>
      <c r="P73" s="42">
        <f t="shared" si="1"/>
        <v>50151090</v>
      </c>
      <c r="Q73" s="42"/>
      <c r="R73" s="33" t="e">
        <f>(I73/#REF!)/1000000</f>
        <v>#REF!</v>
      </c>
      <c r="S73" s="33" t="e">
        <f>(L73/#REF!)/1000000</f>
        <v>#REF!</v>
      </c>
      <c r="T73" s="33" t="e">
        <f>((P73-I73-L73)/#REF!)/1000000</f>
        <v>#REF!</v>
      </c>
      <c r="U73" s="33" t="e">
        <f>(P73/#REF!)/1000000</f>
        <v>#REF!</v>
      </c>
      <c r="V73" s="42"/>
      <c r="W73" s="43"/>
    </row>
    <row r="74" spans="1:86">
      <c r="B74" s="36" t="s">
        <v>27</v>
      </c>
      <c r="C74" s="37"/>
      <c r="D74" s="38">
        <v>48433603</v>
      </c>
      <c r="E74" s="39" t="e">
        <f>D74-#REF!</f>
        <v>#REF!</v>
      </c>
      <c r="F74" s="39"/>
      <c r="G74" s="29" t="e">
        <f>(#REF!/#REF!)/1000000</f>
        <v>#REF!</v>
      </c>
      <c r="H74" s="40"/>
      <c r="I74" s="41">
        <v>9435182</v>
      </c>
      <c r="J74" s="41">
        <v>318240</v>
      </c>
      <c r="K74" s="41">
        <v>1646512</v>
      </c>
      <c r="L74" s="41">
        <v>35766589</v>
      </c>
      <c r="M74" s="41" t="s">
        <v>34</v>
      </c>
      <c r="N74" s="41"/>
      <c r="O74" s="38">
        <v>1267080</v>
      </c>
      <c r="P74" s="42">
        <f t="shared" si="1"/>
        <v>48433603</v>
      </c>
      <c r="Q74" s="42"/>
      <c r="R74" s="33" t="e">
        <f>(I74/#REF!)/1000000</f>
        <v>#REF!</v>
      </c>
      <c r="S74" s="33" t="e">
        <f>(L74/#REF!)/1000000</f>
        <v>#REF!</v>
      </c>
      <c r="T74" s="33" t="e">
        <f>((P74-I74-L74)/#REF!)/1000000</f>
        <v>#REF!</v>
      </c>
      <c r="U74" s="33" t="e">
        <f>(P74/#REF!)/1000000</f>
        <v>#REF!</v>
      </c>
      <c r="V74" s="42"/>
      <c r="W74" s="43"/>
    </row>
    <row r="75" spans="1:86">
      <c r="B75" s="36" t="s">
        <v>28</v>
      </c>
      <c r="C75" s="37"/>
      <c r="D75" s="38">
        <v>50800945</v>
      </c>
      <c r="E75" s="39" t="e">
        <f>D75-#REF!</f>
        <v>#REF!</v>
      </c>
      <c r="F75" s="39"/>
      <c r="G75" s="29" t="e">
        <f>(#REF!/#REF!)/1000000</f>
        <v>#REF!</v>
      </c>
      <c r="H75" s="40"/>
      <c r="I75" s="41">
        <v>12524946</v>
      </c>
      <c r="J75" s="41">
        <v>273760</v>
      </c>
      <c r="K75" s="41">
        <v>4486734</v>
      </c>
      <c r="L75" s="41">
        <v>32208180</v>
      </c>
      <c r="M75" s="41" t="s">
        <v>34</v>
      </c>
      <c r="N75" s="41"/>
      <c r="O75" s="38">
        <v>1307325</v>
      </c>
      <c r="P75" s="42">
        <f t="shared" si="1"/>
        <v>50800945</v>
      </c>
      <c r="Q75" s="42"/>
      <c r="R75" s="33" t="e">
        <f>(I75/#REF!)/1000000</f>
        <v>#REF!</v>
      </c>
      <c r="S75" s="33" t="e">
        <f>(L75/#REF!)/1000000</f>
        <v>#REF!</v>
      </c>
      <c r="T75" s="33" t="e">
        <f>((P75-I75-L75)/#REF!)/1000000</f>
        <v>#REF!</v>
      </c>
      <c r="U75" s="33" t="e">
        <f>(P75/#REF!)/1000000</f>
        <v>#REF!</v>
      </c>
      <c r="V75" s="42"/>
      <c r="W75" s="43"/>
    </row>
    <row r="76" spans="1:86">
      <c r="B76" s="36" t="s">
        <v>29</v>
      </c>
      <c r="C76" s="37"/>
      <c r="D76" s="38">
        <v>45048766</v>
      </c>
      <c r="E76" s="39" t="e">
        <f>D76-#REF!</f>
        <v>#REF!</v>
      </c>
      <c r="F76" s="39"/>
      <c r="G76" s="29" t="e">
        <f>(#REF!/#REF!)/1000000</f>
        <v>#REF!</v>
      </c>
      <c r="H76" s="40"/>
      <c r="I76" s="41">
        <v>7589170</v>
      </c>
      <c r="J76" s="41">
        <v>469740</v>
      </c>
      <c r="K76" s="41">
        <v>1232379</v>
      </c>
      <c r="L76" s="41">
        <v>33952737</v>
      </c>
      <c r="M76" s="41" t="s">
        <v>34</v>
      </c>
      <c r="N76" s="41"/>
      <c r="O76" s="38">
        <v>1804740</v>
      </c>
      <c r="P76" s="42">
        <f t="shared" si="1"/>
        <v>45048766</v>
      </c>
      <c r="Q76" s="42"/>
      <c r="R76" s="33" t="e">
        <f>(I76/#REF!)/1000000</f>
        <v>#REF!</v>
      </c>
      <c r="S76" s="33" t="e">
        <f>(L76/#REF!)/1000000</f>
        <v>#REF!</v>
      </c>
      <c r="T76" s="33" t="e">
        <f>((P76-I76-L76)/#REF!)/1000000</f>
        <v>#REF!</v>
      </c>
      <c r="U76" s="33" t="e">
        <f>(P76/#REF!)/1000000</f>
        <v>#REF!</v>
      </c>
      <c r="V76" s="42"/>
      <c r="W76" s="43"/>
    </row>
    <row r="77" spans="1:86">
      <c r="B77" s="36" t="s">
        <v>30</v>
      </c>
      <c r="C77" s="37"/>
      <c r="D77" s="38">
        <v>43390939</v>
      </c>
      <c r="E77" s="39" t="e">
        <f>D77-#REF!</f>
        <v>#REF!</v>
      </c>
      <c r="F77" s="39"/>
      <c r="G77" s="29" t="e">
        <f>(#REF!/#REF!)/1000000</f>
        <v>#REF!</v>
      </c>
      <c r="H77" s="40"/>
      <c r="I77" s="41">
        <v>13289593</v>
      </c>
      <c r="J77" s="41">
        <v>411040</v>
      </c>
      <c r="K77" s="41">
        <v>1418116</v>
      </c>
      <c r="L77" s="41">
        <v>24301980</v>
      </c>
      <c r="M77" s="41" t="s">
        <v>34</v>
      </c>
      <c r="N77" s="41"/>
      <c r="O77" s="38">
        <v>3970210</v>
      </c>
      <c r="P77" s="42">
        <f t="shared" si="1"/>
        <v>43390939</v>
      </c>
      <c r="Q77" s="42"/>
      <c r="R77" s="33" t="e">
        <f>(I77/#REF!)/1000000</f>
        <v>#REF!</v>
      </c>
      <c r="S77" s="33" t="e">
        <f>(L77/#REF!)/1000000</f>
        <v>#REF!</v>
      </c>
      <c r="T77" s="33" t="e">
        <f>((P77-I77-L77)/#REF!)/1000000</f>
        <v>#REF!</v>
      </c>
      <c r="U77" s="33" t="e">
        <f>(P77/#REF!)/1000000</f>
        <v>#REF!</v>
      </c>
      <c r="V77" s="42"/>
      <c r="W77" s="43"/>
    </row>
    <row r="78" spans="1:86">
      <c r="B78" s="36" t="s">
        <v>31</v>
      </c>
      <c r="C78" s="37"/>
      <c r="D78" s="38">
        <v>52458977</v>
      </c>
      <c r="E78" s="39" t="e">
        <f>D78-#REF!</f>
        <v>#REF!</v>
      </c>
      <c r="F78" s="39"/>
      <c r="G78" s="29" t="e">
        <f>(#REF!/#REF!)/1000000</f>
        <v>#REF!</v>
      </c>
      <c r="H78" s="40"/>
      <c r="I78" s="41">
        <v>16405689</v>
      </c>
      <c r="J78" s="41">
        <v>345640</v>
      </c>
      <c r="K78" s="41">
        <v>1288799</v>
      </c>
      <c r="L78" s="41">
        <v>29688986</v>
      </c>
      <c r="M78" s="41" t="s">
        <v>34</v>
      </c>
      <c r="N78" s="41"/>
      <c r="O78" s="38">
        <v>4729863</v>
      </c>
      <c r="P78" s="42">
        <f t="shared" si="1"/>
        <v>52458977</v>
      </c>
      <c r="Q78" s="42"/>
      <c r="R78" s="33" t="e">
        <f>(I78/#REF!)/1000000</f>
        <v>#REF!</v>
      </c>
      <c r="S78" s="33" t="e">
        <f>(L78/#REF!)/1000000</f>
        <v>#REF!</v>
      </c>
      <c r="T78" s="33" t="e">
        <f>((P78-I78-L78)/#REF!)/1000000</f>
        <v>#REF!</v>
      </c>
      <c r="U78" s="33" t="e">
        <f>(P78/#REF!)/1000000</f>
        <v>#REF!</v>
      </c>
      <c r="V78" s="42"/>
      <c r="W78" s="43"/>
    </row>
    <row r="79" spans="1:86">
      <c r="B79" s="36" t="s">
        <v>32</v>
      </c>
      <c r="C79" s="37"/>
      <c r="D79" s="38">
        <v>48853223</v>
      </c>
      <c r="E79" s="39" t="e">
        <f>D79-#REF!</f>
        <v>#REF!</v>
      </c>
      <c r="F79" s="39"/>
      <c r="G79" s="29" t="e">
        <f>(#REF!/#REF!)/1000000</f>
        <v>#REF!</v>
      </c>
      <c r="H79" s="40"/>
      <c r="I79" s="41">
        <v>18605369</v>
      </c>
      <c r="J79" s="41">
        <v>442800</v>
      </c>
      <c r="K79" s="41">
        <v>996500</v>
      </c>
      <c r="L79" s="41">
        <v>25236074</v>
      </c>
      <c r="M79" s="41" t="s">
        <v>34</v>
      </c>
      <c r="N79" s="41"/>
      <c r="O79" s="38">
        <v>3572480</v>
      </c>
      <c r="P79" s="42">
        <f t="shared" si="1"/>
        <v>48853223</v>
      </c>
      <c r="Q79" s="42"/>
      <c r="R79" s="33" t="e">
        <f>(I79/#REF!)/1000000</f>
        <v>#REF!</v>
      </c>
      <c r="S79" s="33" t="e">
        <f>(L79/#REF!)/1000000</f>
        <v>#REF!</v>
      </c>
      <c r="T79" s="33" t="e">
        <f>((P79-I79-L79)/#REF!)/1000000</f>
        <v>#REF!</v>
      </c>
      <c r="U79" s="33" t="e">
        <f>(P79/#REF!)/1000000</f>
        <v>#REF!</v>
      </c>
      <c r="V79" s="42"/>
      <c r="W79" s="43"/>
    </row>
    <row r="80" spans="1:86">
      <c r="B80" s="36" t="s">
        <v>33</v>
      </c>
      <c r="C80" s="37"/>
      <c r="D80" s="38">
        <v>49789559</v>
      </c>
      <c r="E80" s="39" t="e">
        <f>D80-#REF!</f>
        <v>#REF!</v>
      </c>
      <c r="F80" s="39"/>
      <c r="G80" s="29" t="e">
        <f>(#REF!/#REF!)/1000000</f>
        <v>#REF!</v>
      </c>
      <c r="H80" s="40"/>
      <c r="I80" s="41">
        <v>16409869</v>
      </c>
      <c r="J80" s="41">
        <v>413540</v>
      </c>
      <c r="K80" s="41">
        <v>1007340</v>
      </c>
      <c r="L80" s="41">
        <v>28134350</v>
      </c>
      <c r="M80" s="41" t="s">
        <v>34</v>
      </c>
      <c r="N80" s="41"/>
      <c r="O80" s="38">
        <v>3824460</v>
      </c>
      <c r="P80" s="42">
        <f t="shared" si="1"/>
        <v>49789559</v>
      </c>
      <c r="Q80" s="42"/>
      <c r="R80" s="33" t="e">
        <f>(I80/#REF!)/1000000</f>
        <v>#REF!</v>
      </c>
      <c r="S80" s="33" t="e">
        <f>(L80/#REF!)/1000000</f>
        <v>#REF!</v>
      </c>
      <c r="T80" s="33" t="e">
        <f>((P80-I80-L80)/#REF!)/1000000</f>
        <v>#REF!</v>
      </c>
      <c r="U80" s="33" t="e">
        <f>(P80/#REF!)/1000000</f>
        <v>#REF!</v>
      </c>
      <c r="V80" s="42"/>
      <c r="W80" s="43"/>
    </row>
    <row r="81" spans="1:23">
      <c r="A81" s="24">
        <v>2001</v>
      </c>
      <c r="B81" s="25" t="s">
        <v>21</v>
      </c>
      <c r="C81" s="26"/>
      <c r="D81" s="27">
        <v>53402375</v>
      </c>
      <c r="E81" s="28" t="e">
        <f>D81-#REF!</f>
        <v>#REF!</v>
      </c>
      <c r="F81" s="28"/>
      <c r="G81" s="29" t="e">
        <f>(#REF!/#REF!)/1000000</f>
        <v>#REF!</v>
      </c>
      <c r="H81" s="30"/>
      <c r="I81" s="31">
        <v>18442975</v>
      </c>
      <c r="J81" s="31">
        <v>593880</v>
      </c>
      <c r="K81" s="31">
        <v>1324540</v>
      </c>
      <c r="L81" s="31">
        <v>30315100</v>
      </c>
      <c r="M81" s="31"/>
      <c r="N81" s="31"/>
      <c r="O81" s="27">
        <v>2725880</v>
      </c>
      <c r="P81" s="32">
        <f>SUM(I81:O81)</f>
        <v>53402375</v>
      </c>
      <c r="Q81" s="32"/>
      <c r="R81" s="33" t="e">
        <f>(I81/#REF!)/1000000</f>
        <v>#REF!</v>
      </c>
      <c r="S81" s="33" t="e">
        <f>(L81/#REF!)/1000000</f>
        <v>#REF!</v>
      </c>
      <c r="T81" s="33" t="e">
        <f>((P81-I81-L81)/#REF!)/1000000</f>
        <v>#REF!</v>
      </c>
      <c r="U81" s="33" t="e">
        <f>(P81/#REF!)/1000000</f>
        <v>#REF!</v>
      </c>
      <c r="V81" s="32"/>
      <c r="W81" s="34"/>
    </row>
    <row r="82" spans="1:23">
      <c r="B82" s="36" t="s">
        <v>22</v>
      </c>
      <c r="C82" s="37"/>
      <c r="D82" s="38">
        <v>55599770</v>
      </c>
      <c r="E82" s="39" t="e">
        <f>D82-#REF!</f>
        <v>#REF!</v>
      </c>
      <c r="F82" s="39"/>
      <c r="G82" s="29" t="e">
        <f>(#REF!/#REF!)/1000000</f>
        <v>#REF!</v>
      </c>
      <c r="H82" s="40"/>
      <c r="I82" s="41">
        <v>19812006</v>
      </c>
      <c r="J82" s="41">
        <v>272393</v>
      </c>
      <c r="K82" s="41">
        <v>1515740</v>
      </c>
      <c r="L82" s="41">
        <v>27259276</v>
      </c>
      <c r="M82" s="41"/>
      <c r="N82" s="41"/>
      <c r="O82" s="38">
        <v>6740355</v>
      </c>
      <c r="P82" s="42">
        <f>SUM(I82:O82)</f>
        <v>55599770</v>
      </c>
      <c r="Q82" s="42"/>
      <c r="R82" s="33" t="e">
        <f>(I82/#REF!)/1000000</f>
        <v>#REF!</v>
      </c>
      <c r="S82" s="33" t="e">
        <f>(L82/#REF!)/1000000</f>
        <v>#REF!</v>
      </c>
      <c r="T82" s="33" t="e">
        <f>((P82-I82-L82)/#REF!)/1000000</f>
        <v>#REF!</v>
      </c>
      <c r="U82" s="33" t="e">
        <f>(P82/#REF!)/1000000</f>
        <v>#REF!</v>
      </c>
      <c r="V82" s="42"/>
      <c r="W82" s="43"/>
    </row>
    <row r="83" spans="1:23">
      <c r="B83" s="36" t="s">
        <v>24</v>
      </c>
      <c r="C83" s="37"/>
      <c r="D83" s="38">
        <v>74798309</v>
      </c>
      <c r="E83" s="39" t="e">
        <f>D83-#REF!</f>
        <v>#REF!</v>
      </c>
      <c r="F83" s="39"/>
      <c r="G83" s="29" t="e">
        <f>(#REF!/#REF!)/1000000</f>
        <v>#REF!</v>
      </c>
      <c r="H83" s="40"/>
      <c r="I83" s="41">
        <v>31808286</v>
      </c>
      <c r="J83" s="41">
        <v>172043</v>
      </c>
      <c r="K83" s="41">
        <v>1416480</v>
      </c>
      <c r="L83" s="41">
        <v>33340931</v>
      </c>
      <c r="M83" s="41"/>
      <c r="N83" s="41"/>
      <c r="O83" s="38">
        <v>8060569</v>
      </c>
      <c r="P83" s="42">
        <f t="shared" ref="P83:P92" si="2">SUM(I83:O83)</f>
        <v>74798309</v>
      </c>
      <c r="Q83" s="42"/>
      <c r="R83" s="33" t="e">
        <f>(I83/#REF!)/1000000</f>
        <v>#REF!</v>
      </c>
      <c r="S83" s="33" t="e">
        <f>(L83/#REF!)/1000000</f>
        <v>#REF!</v>
      </c>
      <c r="T83" s="33" t="e">
        <f>((P83-I83-L83)/#REF!)/1000000</f>
        <v>#REF!</v>
      </c>
      <c r="U83" s="33" t="e">
        <f>(P83/#REF!)/1000000</f>
        <v>#REF!</v>
      </c>
      <c r="V83" s="42"/>
      <c r="W83" s="43"/>
    </row>
    <row r="84" spans="1:23">
      <c r="B84" s="36" t="s">
        <v>25</v>
      </c>
      <c r="C84" s="37"/>
      <c r="D84" s="38">
        <v>74571801</v>
      </c>
      <c r="E84" s="39" t="e">
        <f>D84-#REF!</f>
        <v>#REF!</v>
      </c>
      <c r="F84" s="39"/>
      <c r="G84" s="29" t="e">
        <f>(#REF!/#REF!)/1000000</f>
        <v>#REF!</v>
      </c>
      <c r="H84" s="40"/>
      <c r="I84" s="41">
        <v>31459456</v>
      </c>
      <c r="J84" s="41">
        <v>474417</v>
      </c>
      <c r="K84" s="41">
        <v>1723860</v>
      </c>
      <c r="L84" s="41">
        <v>31646557</v>
      </c>
      <c r="M84" s="41"/>
      <c r="N84" s="41"/>
      <c r="O84" s="38">
        <v>9267511</v>
      </c>
      <c r="P84" s="42">
        <f t="shared" si="2"/>
        <v>74571801</v>
      </c>
      <c r="Q84" s="42"/>
      <c r="R84" s="33" t="e">
        <f>(I84/#REF!)/1000000</f>
        <v>#REF!</v>
      </c>
      <c r="S84" s="33" t="e">
        <f>(L84/#REF!)/1000000</f>
        <v>#REF!</v>
      </c>
      <c r="T84" s="33" t="e">
        <f>((P84-I84-L84)/#REF!)/1000000</f>
        <v>#REF!</v>
      </c>
      <c r="U84" s="33" t="e">
        <f>(P84/#REF!)/1000000</f>
        <v>#REF!</v>
      </c>
      <c r="V84" s="42"/>
      <c r="W84" s="43"/>
    </row>
    <row r="85" spans="1:23">
      <c r="B85" s="36" t="s">
        <v>26</v>
      </c>
      <c r="C85" s="37"/>
      <c r="D85" s="38">
        <v>77501996</v>
      </c>
      <c r="E85" s="39" t="e">
        <f>D85-#REF!</f>
        <v>#REF!</v>
      </c>
      <c r="F85" s="39"/>
      <c r="G85" s="29" t="e">
        <f>(#REF!/#REF!)/1000000</f>
        <v>#REF!</v>
      </c>
      <c r="H85" s="40"/>
      <c r="I85" s="41">
        <v>39006973</v>
      </c>
      <c r="J85" s="41">
        <v>585280</v>
      </c>
      <c r="K85" s="41">
        <v>1425520</v>
      </c>
      <c r="L85" s="41">
        <v>30171503</v>
      </c>
      <c r="M85" s="41"/>
      <c r="N85" s="41"/>
      <c r="O85" s="38">
        <v>6312720</v>
      </c>
      <c r="P85" s="42">
        <f t="shared" si="2"/>
        <v>77501996</v>
      </c>
      <c r="Q85" s="42"/>
      <c r="R85" s="33" t="e">
        <f>(I85/#REF!)/1000000</f>
        <v>#REF!</v>
      </c>
      <c r="S85" s="33" t="e">
        <f>(L85/#REF!)/1000000</f>
        <v>#REF!</v>
      </c>
      <c r="T85" s="33" t="e">
        <f>((P85-I85-L85)/#REF!)/1000000</f>
        <v>#REF!</v>
      </c>
      <c r="U85" s="33" t="e">
        <f>(P85/#REF!)/1000000</f>
        <v>#REF!</v>
      </c>
      <c r="V85" s="42"/>
      <c r="W85" s="43"/>
    </row>
    <row r="86" spans="1:23">
      <c r="B86" s="36" t="s">
        <v>27</v>
      </c>
      <c r="C86" s="37"/>
      <c r="D86" s="38">
        <v>73426982</v>
      </c>
      <c r="E86" s="39" t="e">
        <f>D86-#REF!</f>
        <v>#REF!</v>
      </c>
      <c r="F86" s="39"/>
      <c r="G86" s="29" t="e">
        <f>(#REF!/#REF!)/1000000</f>
        <v>#REF!</v>
      </c>
      <c r="H86" s="40"/>
      <c r="I86" s="41">
        <v>36364223</v>
      </c>
      <c r="J86" s="41">
        <v>528480</v>
      </c>
      <c r="K86" s="41">
        <v>1242300</v>
      </c>
      <c r="L86" s="41">
        <v>29553670</v>
      </c>
      <c r="M86" s="41"/>
      <c r="N86" s="41"/>
      <c r="O86" s="38">
        <v>5738309</v>
      </c>
      <c r="P86" s="42">
        <f t="shared" si="2"/>
        <v>73426982</v>
      </c>
      <c r="Q86" s="42"/>
      <c r="R86" s="33" t="e">
        <f>(I86/#REF!)/1000000</f>
        <v>#REF!</v>
      </c>
      <c r="S86" s="33" t="e">
        <f>(L86/#REF!)/1000000</f>
        <v>#REF!</v>
      </c>
      <c r="T86" s="33" t="e">
        <f>((P86-I86-L86)/#REF!)/1000000</f>
        <v>#REF!</v>
      </c>
      <c r="U86" s="33" t="e">
        <f>(P86/#REF!)/1000000</f>
        <v>#REF!</v>
      </c>
      <c r="V86" s="42"/>
      <c r="W86" s="43"/>
    </row>
    <row r="87" spans="1:23">
      <c r="B87" s="36" t="s">
        <v>28</v>
      </c>
      <c r="C87" s="37"/>
      <c r="D87" s="38">
        <v>75058010</v>
      </c>
      <c r="E87" s="39" t="e">
        <f>D87-#REF!</f>
        <v>#REF!</v>
      </c>
      <c r="F87" s="39"/>
      <c r="G87" s="29" t="e">
        <f>(#REF!/#REF!)/1000000</f>
        <v>#REF!</v>
      </c>
      <c r="H87" s="40"/>
      <c r="I87" s="41">
        <v>37252219</v>
      </c>
      <c r="J87" s="41">
        <v>147700</v>
      </c>
      <c r="K87" s="41">
        <v>3256800</v>
      </c>
      <c r="L87" s="41">
        <v>32824951</v>
      </c>
      <c r="M87" s="41"/>
      <c r="N87" s="41"/>
      <c r="O87" s="38">
        <v>1576340</v>
      </c>
      <c r="P87" s="42">
        <f t="shared" si="2"/>
        <v>75058010</v>
      </c>
      <c r="Q87" s="42"/>
      <c r="R87" s="33" t="e">
        <f>(I87/#REF!)/1000000</f>
        <v>#REF!</v>
      </c>
      <c r="S87" s="33" t="e">
        <f>(L87/#REF!)/1000000</f>
        <v>#REF!</v>
      </c>
      <c r="T87" s="33" t="e">
        <f>((P87-I87-L87)/#REF!)/1000000</f>
        <v>#REF!</v>
      </c>
      <c r="U87" s="33" t="e">
        <f>(P87/#REF!)/1000000</f>
        <v>#REF!</v>
      </c>
      <c r="V87" s="42"/>
      <c r="W87" s="43"/>
    </row>
    <row r="88" spans="1:23">
      <c r="B88" s="36" t="s">
        <v>29</v>
      </c>
      <c r="C88" s="37"/>
      <c r="D88" s="38">
        <v>69847029</v>
      </c>
      <c r="E88" s="39" t="e">
        <f>D88-#REF!</f>
        <v>#REF!</v>
      </c>
      <c r="F88" s="39"/>
      <c r="G88" s="29" t="e">
        <f>(#REF!/#REF!)/1000000</f>
        <v>#REF!</v>
      </c>
      <c r="H88" s="40"/>
      <c r="I88" s="41">
        <v>32868415</v>
      </c>
      <c r="J88" s="41">
        <v>394760</v>
      </c>
      <c r="K88" s="41">
        <v>1741840</v>
      </c>
      <c r="L88" s="41">
        <v>33639202</v>
      </c>
      <c r="M88" s="41"/>
      <c r="N88" s="41"/>
      <c r="O88" s="38">
        <v>1202812</v>
      </c>
      <c r="P88" s="42">
        <f t="shared" si="2"/>
        <v>69847029</v>
      </c>
      <c r="Q88" s="42"/>
      <c r="R88" s="33" t="e">
        <f>(I88/#REF!)/1000000</f>
        <v>#REF!</v>
      </c>
      <c r="S88" s="33" t="e">
        <f>(L88/#REF!)/1000000</f>
        <v>#REF!</v>
      </c>
      <c r="T88" s="33" t="e">
        <f>((P88-I88-L88)/#REF!)/1000000</f>
        <v>#REF!</v>
      </c>
      <c r="U88" s="33" t="e">
        <f>(P88/#REF!)/1000000</f>
        <v>#REF!</v>
      </c>
      <c r="V88" s="42"/>
      <c r="W88" s="43"/>
    </row>
    <row r="89" spans="1:23">
      <c r="B89" s="36" t="s">
        <v>30</v>
      </c>
      <c r="C89" s="37"/>
      <c r="D89" s="38">
        <v>68473784</v>
      </c>
      <c r="E89" s="39" t="e">
        <f>D89-#REF!</f>
        <v>#REF!</v>
      </c>
      <c r="F89" s="39"/>
      <c r="G89" s="29" t="e">
        <f>(#REF!/#REF!)/1000000</f>
        <v>#REF!</v>
      </c>
      <c r="H89" s="40"/>
      <c r="I89" s="41">
        <v>30976016</v>
      </c>
      <c r="J89" s="41">
        <v>411900</v>
      </c>
      <c r="K89" s="41">
        <v>1846100</v>
      </c>
      <c r="L89" s="41">
        <v>34087208</v>
      </c>
      <c r="M89" s="41"/>
      <c r="N89" s="41"/>
      <c r="O89" s="38">
        <v>1152560</v>
      </c>
      <c r="P89" s="42">
        <f t="shared" si="2"/>
        <v>68473784</v>
      </c>
      <c r="Q89" s="42"/>
      <c r="R89" s="33" t="e">
        <f>(I89/#REF!)/1000000</f>
        <v>#REF!</v>
      </c>
      <c r="S89" s="33" t="e">
        <f>(L89/#REF!)/1000000</f>
        <v>#REF!</v>
      </c>
      <c r="T89" s="33" t="e">
        <f>((P89-I89-L89)/#REF!)/1000000</f>
        <v>#REF!</v>
      </c>
      <c r="U89" s="33" t="e">
        <f>(P89/#REF!)/1000000</f>
        <v>#REF!</v>
      </c>
      <c r="V89" s="42"/>
      <c r="W89" s="43"/>
    </row>
    <row r="90" spans="1:23">
      <c r="B90" s="36" t="s">
        <v>31</v>
      </c>
      <c r="C90" s="37"/>
      <c r="D90" s="38">
        <v>70964334</v>
      </c>
      <c r="E90" s="39" t="e">
        <f>D90-#REF!</f>
        <v>#REF!</v>
      </c>
      <c r="F90" s="39"/>
      <c r="G90" s="29" t="e">
        <f>(#REF!/#REF!)/1000000</f>
        <v>#REF!</v>
      </c>
      <c r="H90" s="40"/>
      <c r="I90" s="41">
        <v>34543777</v>
      </c>
      <c r="J90" s="41">
        <v>344880</v>
      </c>
      <c r="K90" s="41">
        <v>2014840</v>
      </c>
      <c r="L90" s="41">
        <v>33100207</v>
      </c>
      <c r="M90" s="41"/>
      <c r="N90" s="41"/>
      <c r="O90" s="38">
        <v>960630</v>
      </c>
      <c r="P90" s="42">
        <f t="shared" si="2"/>
        <v>70964334</v>
      </c>
      <c r="Q90" s="42"/>
      <c r="R90" s="33" t="e">
        <f>(I90/#REF!)/1000000</f>
        <v>#REF!</v>
      </c>
      <c r="S90" s="33" t="e">
        <f>(L90/#REF!)/1000000</f>
        <v>#REF!</v>
      </c>
      <c r="T90" s="33" t="e">
        <f>((P90-I90-L90)/#REF!)/1000000</f>
        <v>#REF!</v>
      </c>
      <c r="U90" s="33" t="e">
        <f>(P90/#REF!)/1000000</f>
        <v>#REF!</v>
      </c>
      <c r="V90" s="42"/>
      <c r="W90" s="43"/>
    </row>
    <row r="91" spans="1:23">
      <c r="B91" s="36" t="s">
        <v>32</v>
      </c>
      <c r="C91" s="37"/>
      <c r="D91" s="38">
        <v>69085212</v>
      </c>
      <c r="E91" s="39" t="e">
        <f>D91-#REF!</f>
        <v>#REF!</v>
      </c>
      <c r="F91" s="39"/>
      <c r="G91" s="29" t="e">
        <f>(#REF!/#REF!)/1000000</f>
        <v>#REF!</v>
      </c>
      <c r="H91" s="40"/>
      <c r="I91" s="41">
        <v>36576354</v>
      </c>
      <c r="J91" s="41">
        <v>701380</v>
      </c>
      <c r="K91" s="41">
        <v>2019640</v>
      </c>
      <c r="L91" s="41">
        <v>28691678</v>
      </c>
      <c r="M91" s="41"/>
      <c r="N91" s="41"/>
      <c r="O91" s="38">
        <v>1096160</v>
      </c>
      <c r="P91" s="42">
        <f t="shared" si="2"/>
        <v>69085212</v>
      </c>
      <c r="Q91" s="42"/>
      <c r="R91" s="33" t="e">
        <f>(I91/#REF!)/1000000</f>
        <v>#REF!</v>
      </c>
      <c r="S91" s="33" t="e">
        <f>(L91/#REF!)/1000000</f>
        <v>#REF!</v>
      </c>
      <c r="T91" s="33" t="e">
        <f>((P91-I91-L91)/#REF!)/1000000</f>
        <v>#REF!</v>
      </c>
      <c r="U91" s="33" t="e">
        <f>(P91/#REF!)/1000000</f>
        <v>#REF!</v>
      </c>
      <c r="V91" s="42"/>
      <c r="W91" s="43"/>
    </row>
    <row r="92" spans="1:23">
      <c r="B92" s="36" t="s">
        <v>33</v>
      </c>
      <c r="C92" s="37"/>
      <c r="D92" s="38">
        <v>77925973</v>
      </c>
      <c r="E92" s="39" t="e">
        <f>D92-#REF!</f>
        <v>#REF!</v>
      </c>
      <c r="F92" s="39"/>
      <c r="G92" s="29" t="e">
        <f>(#REF!/#REF!)/1000000</f>
        <v>#REF!</v>
      </c>
      <c r="H92" s="40"/>
      <c r="I92" s="41">
        <v>42562885</v>
      </c>
      <c r="J92" s="41">
        <v>0</v>
      </c>
      <c r="K92" s="41">
        <v>2485880</v>
      </c>
      <c r="L92" s="41">
        <v>30829474</v>
      </c>
      <c r="M92" s="41"/>
      <c r="N92" s="41"/>
      <c r="O92" s="38">
        <v>2047734</v>
      </c>
      <c r="P92" s="42">
        <f t="shared" si="2"/>
        <v>77925973</v>
      </c>
      <c r="Q92" s="42"/>
      <c r="R92" s="33" t="e">
        <f>(I92/#REF!)/1000000</f>
        <v>#REF!</v>
      </c>
      <c r="S92" s="33" t="e">
        <f>(L92/#REF!)/1000000</f>
        <v>#REF!</v>
      </c>
      <c r="T92" s="33" t="e">
        <f>((P92-I92-L92)/#REF!)/1000000</f>
        <v>#REF!</v>
      </c>
      <c r="U92" s="33" t="e">
        <f>(P92/#REF!)/1000000</f>
        <v>#REF!</v>
      </c>
      <c r="V92" s="42"/>
      <c r="W92" s="43"/>
    </row>
    <row r="93" spans="1:23">
      <c r="A93" s="24">
        <v>2002</v>
      </c>
      <c r="B93" s="25" t="s">
        <v>21</v>
      </c>
      <c r="C93" s="26"/>
      <c r="D93" s="27">
        <v>86697425</v>
      </c>
      <c r="E93" s="28" t="e">
        <f>D93-#REF!</f>
        <v>#REF!</v>
      </c>
      <c r="F93" s="28"/>
      <c r="G93" s="29" t="e">
        <f>(#REF!/#REF!)/1000000</f>
        <v>#REF!</v>
      </c>
      <c r="H93" s="30"/>
      <c r="I93" s="31">
        <v>53283357</v>
      </c>
      <c r="J93" s="31">
        <v>519920</v>
      </c>
      <c r="K93" s="31">
        <v>2280078</v>
      </c>
      <c r="L93" s="31">
        <v>29189730</v>
      </c>
      <c r="M93" s="31"/>
      <c r="N93" s="31"/>
      <c r="O93" s="27">
        <v>1424340</v>
      </c>
      <c r="P93" s="32">
        <f>SUM(I93:O93)</f>
        <v>86697425</v>
      </c>
      <c r="Q93" s="32"/>
      <c r="R93" s="33" t="e">
        <f>(I93/#REF!)/1000000</f>
        <v>#REF!</v>
      </c>
      <c r="S93" s="33" t="e">
        <f>(L93/#REF!)/1000000</f>
        <v>#REF!</v>
      </c>
      <c r="T93" s="33" t="e">
        <f>((P93-I93-L93)/#REF!)/1000000</f>
        <v>#REF!</v>
      </c>
      <c r="U93" s="33" t="e">
        <f>(P93/#REF!)/1000000</f>
        <v>#REF!</v>
      </c>
      <c r="V93" s="32"/>
      <c r="W93" s="34"/>
    </row>
    <row r="94" spans="1:23">
      <c r="B94" s="36" t="s">
        <v>22</v>
      </c>
      <c r="C94" s="37"/>
      <c r="D94" s="38">
        <v>87185992</v>
      </c>
      <c r="E94" s="39" t="e">
        <f>D94-#REF!</f>
        <v>#REF!</v>
      </c>
      <c r="F94" s="39"/>
      <c r="G94" s="29" t="e">
        <f>(#REF!/#REF!)/1000000</f>
        <v>#REF!</v>
      </c>
      <c r="H94" s="40"/>
      <c r="I94" s="41">
        <v>52431514</v>
      </c>
      <c r="J94" s="41">
        <v>601360</v>
      </c>
      <c r="K94" s="41">
        <v>2506500</v>
      </c>
      <c r="L94" s="41">
        <v>30159018</v>
      </c>
      <c r="M94" s="41"/>
      <c r="N94" s="41"/>
      <c r="O94" s="38">
        <v>1487600</v>
      </c>
      <c r="P94" s="42">
        <f>SUM(I94:O94)</f>
        <v>87185992</v>
      </c>
      <c r="Q94" s="42"/>
      <c r="R94" s="33" t="e">
        <f>(I94/#REF!)/1000000</f>
        <v>#REF!</v>
      </c>
      <c r="S94" s="33" t="e">
        <f>(L94/#REF!)/1000000</f>
        <v>#REF!</v>
      </c>
      <c r="T94" s="33" t="e">
        <f>((P94-I94-L94)/#REF!)/1000000</f>
        <v>#REF!</v>
      </c>
      <c r="U94" s="33" t="e">
        <f>(P94/#REF!)/1000000</f>
        <v>#REF!</v>
      </c>
      <c r="V94" s="42"/>
      <c r="W94" s="43"/>
    </row>
    <row r="95" spans="1:23">
      <c r="B95" s="36" t="s">
        <v>24</v>
      </c>
      <c r="C95" s="37"/>
      <c r="D95" s="38">
        <v>102232356</v>
      </c>
      <c r="E95" s="39" t="e">
        <f>D95-#REF!</f>
        <v>#REF!</v>
      </c>
      <c r="F95" s="39"/>
      <c r="G95" s="29" t="e">
        <f>(#REF!/#REF!)/1000000</f>
        <v>#REF!</v>
      </c>
      <c r="H95" s="40"/>
      <c r="I95" s="41">
        <v>59562732</v>
      </c>
      <c r="J95" s="41">
        <v>415840</v>
      </c>
      <c r="K95" s="41">
        <v>2211220</v>
      </c>
      <c r="L95" s="41">
        <v>36850161</v>
      </c>
      <c r="M95" s="41"/>
      <c r="N95" s="41"/>
      <c r="O95" s="38">
        <v>3192403</v>
      </c>
      <c r="P95" s="42">
        <f t="shared" ref="P95:P104" si="3">SUM(I95:O95)</f>
        <v>102232356</v>
      </c>
      <c r="Q95" s="42"/>
      <c r="R95" s="33" t="e">
        <f>(I95/#REF!)/1000000</f>
        <v>#REF!</v>
      </c>
      <c r="S95" s="33" t="e">
        <f>(L95/#REF!)/1000000</f>
        <v>#REF!</v>
      </c>
      <c r="T95" s="33" t="e">
        <f>((P95-I95-L95)/#REF!)/1000000</f>
        <v>#REF!</v>
      </c>
      <c r="U95" s="33" t="e">
        <f>(P95/#REF!)/1000000</f>
        <v>#REF!</v>
      </c>
      <c r="V95" s="42"/>
      <c r="W95" s="43"/>
    </row>
    <row r="96" spans="1:23">
      <c r="B96" s="36" t="s">
        <v>25</v>
      </c>
      <c r="C96" s="37"/>
      <c r="D96" s="38">
        <v>101108861</v>
      </c>
      <c r="E96" s="39" t="e">
        <f>D96-#REF!</f>
        <v>#REF!</v>
      </c>
      <c r="F96" s="39"/>
      <c r="G96" s="29" t="e">
        <f>(#REF!/#REF!)/1000000</f>
        <v>#REF!</v>
      </c>
      <c r="H96" s="40"/>
      <c r="I96" s="41">
        <v>54704574</v>
      </c>
      <c r="J96" s="41">
        <v>365400</v>
      </c>
      <c r="K96" s="41">
        <v>1875120</v>
      </c>
      <c r="L96" s="41">
        <v>42103396</v>
      </c>
      <c r="M96" s="41">
        <v>252185</v>
      </c>
      <c r="N96" s="41">
        <v>51926</v>
      </c>
      <c r="O96" s="38">
        <v>1756260</v>
      </c>
      <c r="P96" s="42">
        <f t="shared" si="3"/>
        <v>101108861</v>
      </c>
      <c r="Q96" s="42"/>
      <c r="R96" s="33" t="e">
        <f>(I96/#REF!)/1000000</f>
        <v>#REF!</v>
      </c>
      <c r="S96" s="33" t="e">
        <f>(L96/#REF!)/1000000</f>
        <v>#REF!</v>
      </c>
      <c r="T96" s="33" t="e">
        <f>((P96-I96-L96)/#REF!)/1000000</f>
        <v>#REF!</v>
      </c>
      <c r="U96" s="33" t="e">
        <f>(P96/#REF!)/1000000</f>
        <v>#REF!</v>
      </c>
      <c r="V96" s="42"/>
      <c r="W96" s="43"/>
    </row>
    <row r="97" spans="1:23">
      <c r="B97" s="36" t="s">
        <v>26</v>
      </c>
      <c r="C97" s="37"/>
      <c r="D97" s="38">
        <v>110114924</v>
      </c>
      <c r="E97" s="39" t="e">
        <f>D97-#REF!</f>
        <v>#REF!</v>
      </c>
      <c r="F97" s="39"/>
      <c r="G97" s="29" t="e">
        <f>(#REF!/#REF!)/1000000</f>
        <v>#REF!</v>
      </c>
      <c r="H97" s="40"/>
      <c r="I97" s="41">
        <v>54622552</v>
      </c>
      <c r="J97" s="41">
        <v>2719780</v>
      </c>
      <c r="K97" s="41">
        <v>2561240</v>
      </c>
      <c r="L97" s="41">
        <v>48618679</v>
      </c>
      <c r="M97" s="41">
        <v>305883</v>
      </c>
      <c r="N97" s="41"/>
      <c r="O97" s="38">
        <v>1286790</v>
      </c>
      <c r="P97" s="42">
        <f t="shared" si="3"/>
        <v>110114924</v>
      </c>
      <c r="Q97" s="42"/>
      <c r="R97" s="33" t="e">
        <f>(I97/#REF!)/1000000</f>
        <v>#REF!</v>
      </c>
      <c r="S97" s="33" t="e">
        <f>(L97/#REF!)/1000000</f>
        <v>#REF!</v>
      </c>
      <c r="T97" s="33" t="e">
        <f>((P97-I97-L97)/#REF!)/1000000</f>
        <v>#REF!</v>
      </c>
      <c r="U97" s="33" t="e">
        <f>(P97/#REF!)/1000000</f>
        <v>#REF!</v>
      </c>
      <c r="V97" s="42"/>
      <c r="W97" s="43"/>
    </row>
    <row r="98" spans="1:23">
      <c r="B98" s="36" t="s">
        <v>27</v>
      </c>
      <c r="C98" s="37"/>
      <c r="D98" s="38">
        <v>113870984</v>
      </c>
      <c r="E98" s="39" t="e">
        <f>D98-#REF!</f>
        <v>#REF!</v>
      </c>
      <c r="F98" s="39"/>
      <c r="G98" s="29" t="e">
        <f>(#REF!/#REF!)/1000000</f>
        <v>#REF!</v>
      </c>
      <c r="H98" s="40"/>
      <c r="I98" s="41">
        <v>47969998</v>
      </c>
      <c r="J98" s="41">
        <v>6516180</v>
      </c>
      <c r="K98" s="41">
        <v>2405620</v>
      </c>
      <c r="L98" s="41">
        <v>46015531</v>
      </c>
      <c r="M98" s="41"/>
      <c r="N98" s="41"/>
      <c r="O98" s="38">
        <v>10711899</v>
      </c>
      <c r="P98" s="42">
        <f t="shared" si="3"/>
        <v>113619228</v>
      </c>
      <c r="Q98" s="42"/>
      <c r="R98" s="33" t="e">
        <f>(I98/#REF!)/1000000</f>
        <v>#REF!</v>
      </c>
      <c r="S98" s="33" t="e">
        <f>(L98/#REF!)/1000000</f>
        <v>#REF!</v>
      </c>
      <c r="T98" s="33" t="e">
        <f>((P98-I98-L98)/#REF!)/1000000</f>
        <v>#REF!</v>
      </c>
      <c r="U98" s="33" t="e">
        <f>(P98/#REF!)/1000000</f>
        <v>#REF!</v>
      </c>
      <c r="V98" s="42"/>
      <c r="W98" s="43"/>
    </row>
    <row r="99" spans="1:23">
      <c r="B99" s="36" t="s">
        <v>28</v>
      </c>
      <c r="C99" s="37"/>
      <c r="D99" s="38">
        <v>96760335</v>
      </c>
      <c r="E99" s="39" t="e">
        <f>D99-#REF!</f>
        <v>#REF!</v>
      </c>
      <c r="F99" s="39"/>
      <c r="G99" s="29" t="e">
        <f>(#REF!/#REF!)/1000000</f>
        <v>#REF!</v>
      </c>
      <c r="H99" s="40"/>
      <c r="I99" s="41">
        <v>45775476</v>
      </c>
      <c r="J99" s="41">
        <v>809580</v>
      </c>
      <c r="K99" s="41">
        <v>2460037</v>
      </c>
      <c r="L99" s="41">
        <v>41994709</v>
      </c>
      <c r="M99" s="41">
        <v>99340</v>
      </c>
      <c r="N99" s="41"/>
      <c r="O99" s="38">
        <v>5297970</v>
      </c>
      <c r="P99" s="42">
        <f t="shared" si="3"/>
        <v>96437112</v>
      </c>
      <c r="Q99" s="42"/>
      <c r="R99" s="33" t="e">
        <f>(I99/#REF!)/1000000</f>
        <v>#REF!</v>
      </c>
      <c r="S99" s="33" t="e">
        <f>(L99/#REF!)/1000000</f>
        <v>#REF!</v>
      </c>
      <c r="T99" s="33" t="e">
        <f>((P99-I99-L99)/#REF!)/1000000</f>
        <v>#REF!</v>
      </c>
      <c r="U99" s="33" t="e">
        <f>(P99/#REF!)/1000000</f>
        <v>#REF!</v>
      </c>
      <c r="V99" s="42"/>
      <c r="W99" s="43"/>
    </row>
    <row r="100" spans="1:23">
      <c r="B100" s="36" t="s">
        <v>29</v>
      </c>
      <c r="C100" s="37"/>
      <c r="D100" s="38">
        <v>100649608</v>
      </c>
      <c r="E100" s="39" t="e">
        <f>D100-#REF!</f>
        <v>#REF!</v>
      </c>
      <c r="F100" s="39"/>
      <c r="G100" s="29" t="e">
        <f>(#REF!/#REF!)/1000000</f>
        <v>#REF!</v>
      </c>
      <c r="H100" s="40"/>
      <c r="I100" s="41">
        <v>52087060</v>
      </c>
      <c r="J100" s="41">
        <v>345016</v>
      </c>
      <c r="K100" s="41">
        <v>2722580</v>
      </c>
      <c r="L100" s="41">
        <v>41761532</v>
      </c>
      <c r="M100" s="41"/>
      <c r="N100" s="41"/>
      <c r="O100" s="38">
        <v>3733420</v>
      </c>
      <c r="P100" s="42">
        <f t="shared" si="3"/>
        <v>100649608</v>
      </c>
      <c r="Q100" s="42"/>
      <c r="R100" s="33" t="e">
        <f>(I100/#REF!)/1000000</f>
        <v>#REF!</v>
      </c>
      <c r="S100" s="33" t="e">
        <f>(L100/#REF!)/1000000</f>
        <v>#REF!</v>
      </c>
      <c r="T100" s="33" t="e">
        <f>((P100-I100-L100)/#REF!)/1000000</f>
        <v>#REF!</v>
      </c>
      <c r="U100" s="33" t="e">
        <f>(P100/#REF!)/1000000</f>
        <v>#REF!</v>
      </c>
      <c r="V100" s="42"/>
      <c r="W100" s="43"/>
    </row>
    <row r="101" spans="1:23">
      <c r="B101" s="36" t="s">
        <v>30</v>
      </c>
      <c r="C101" s="37"/>
      <c r="D101" s="38">
        <v>103266811</v>
      </c>
      <c r="E101" s="39" t="e">
        <f>D101-#REF!</f>
        <v>#REF!</v>
      </c>
      <c r="F101" s="39"/>
      <c r="G101" s="29" t="e">
        <f>(#REF!/#REF!)/1000000</f>
        <v>#REF!</v>
      </c>
      <c r="H101" s="40"/>
      <c r="I101" s="41">
        <v>48134419</v>
      </c>
      <c r="J101" s="41">
        <v>331740</v>
      </c>
      <c r="K101" s="41">
        <v>2627500</v>
      </c>
      <c r="L101" s="41">
        <v>48155093</v>
      </c>
      <c r="M101" s="41">
        <v>43438</v>
      </c>
      <c r="N101" s="41"/>
      <c r="O101" s="38">
        <v>3829600</v>
      </c>
      <c r="P101" s="42">
        <f>SUM(I101:O101)</f>
        <v>103121790</v>
      </c>
      <c r="Q101" s="42"/>
      <c r="R101" s="33" t="e">
        <f>(I101/#REF!)/1000000</f>
        <v>#REF!</v>
      </c>
      <c r="S101" s="33" t="e">
        <f>(L101/#REF!)/1000000</f>
        <v>#REF!</v>
      </c>
      <c r="T101" s="33" t="e">
        <f>((P101-I101-L101)/#REF!)/1000000</f>
        <v>#REF!</v>
      </c>
      <c r="U101" s="33" t="e">
        <f>(P101/#REF!)/1000000</f>
        <v>#REF!</v>
      </c>
      <c r="V101" s="42"/>
      <c r="W101" s="43"/>
    </row>
    <row r="102" spans="1:23">
      <c r="B102" s="36" t="s">
        <v>31</v>
      </c>
      <c r="C102" s="37"/>
      <c r="D102" s="38">
        <v>99196234</v>
      </c>
      <c r="E102" s="39" t="e">
        <f>D102-#REF!</f>
        <v>#REF!</v>
      </c>
      <c r="F102" s="39"/>
      <c r="G102" s="29" t="e">
        <f>(#REF!/#REF!)/1000000</f>
        <v>#REF!</v>
      </c>
      <c r="H102" s="40"/>
      <c r="I102" s="41">
        <v>45394417</v>
      </c>
      <c r="J102" s="41">
        <v>286160</v>
      </c>
      <c r="K102" s="41">
        <v>2222320</v>
      </c>
      <c r="L102" s="41">
        <v>47678414</v>
      </c>
      <c r="M102" s="41">
        <v>92643</v>
      </c>
      <c r="N102" s="41"/>
      <c r="O102" s="38">
        <v>3522280</v>
      </c>
      <c r="P102" s="42">
        <f t="shared" si="3"/>
        <v>99196234</v>
      </c>
      <c r="Q102" s="42"/>
      <c r="R102" s="33" t="e">
        <f>(I102/#REF!)/1000000</f>
        <v>#REF!</v>
      </c>
      <c r="S102" s="33" t="e">
        <f>(L102/#REF!)/1000000</f>
        <v>#REF!</v>
      </c>
      <c r="T102" s="33" t="e">
        <f>((P102-I102-L102)/#REF!)/1000000</f>
        <v>#REF!</v>
      </c>
      <c r="U102" s="33" t="e">
        <f>(P102/#REF!)/1000000</f>
        <v>#REF!</v>
      </c>
      <c r="V102" s="42"/>
      <c r="W102" s="43"/>
    </row>
    <row r="103" spans="1:23">
      <c r="B103" s="36" t="s">
        <v>32</v>
      </c>
      <c r="C103" s="37"/>
      <c r="D103" s="38">
        <v>103132493</v>
      </c>
      <c r="E103" s="39" t="e">
        <f>D103-#REF!</f>
        <v>#REF!</v>
      </c>
      <c r="F103" s="39"/>
      <c r="G103" s="29" t="e">
        <f>(#REF!/#REF!)/1000000</f>
        <v>#REF!</v>
      </c>
      <c r="H103" s="40"/>
      <c r="I103" s="41">
        <v>22781634</v>
      </c>
      <c r="J103" s="41">
        <v>91820</v>
      </c>
      <c r="K103" s="41">
        <v>1925680</v>
      </c>
      <c r="L103" s="41">
        <v>47961805</v>
      </c>
      <c r="M103" s="41">
        <v>144188</v>
      </c>
      <c r="N103" s="41"/>
      <c r="O103" s="38">
        <v>30184803</v>
      </c>
      <c r="P103" s="42">
        <f t="shared" si="3"/>
        <v>103089930</v>
      </c>
      <c r="Q103" s="42"/>
      <c r="R103" s="33" t="e">
        <f>(I103/#REF!)/1000000</f>
        <v>#REF!</v>
      </c>
      <c r="S103" s="33" t="e">
        <f>(L103/#REF!)/1000000</f>
        <v>#REF!</v>
      </c>
      <c r="T103" s="33" t="e">
        <f>((P103-I103-L103)/#REF!)/1000000</f>
        <v>#REF!</v>
      </c>
      <c r="U103" s="33" t="e">
        <f>(P103/#REF!)/1000000</f>
        <v>#REF!</v>
      </c>
      <c r="V103" s="42"/>
      <c r="W103" s="43"/>
    </row>
    <row r="104" spans="1:23">
      <c r="B104" s="36" t="s">
        <v>33</v>
      </c>
      <c r="C104" s="37"/>
      <c r="D104" s="38">
        <v>104758341</v>
      </c>
      <c r="E104" s="39" t="e">
        <f>D104-#REF!</f>
        <v>#REF!</v>
      </c>
      <c r="F104" s="39"/>
      <c r="G104" s="29" t="e">
        <f>(#REF!/#REF!)/1000000</f>
        <v>#REF!</v>
      </c>
      <c r="H104" s="40"/>
      <c r="I104" s="41">
        <v>44048528</v>
      </c>
      <c r="J104" s="41">
        <v>564320</v>
      </c>
      <c r="K104" s="41">
        <v>1913580</v>
      </c>
      <c r="L104" s="41">
        <v>53233987</v>
      </c>
      <c r="M104" s="41">
        <v>431306</v>
      </c>
      <c r="N104" s="41"/>
      <c r="O104" s="38">
        <v>4566620</v>
      </c>
      <c r="P104" s="42">
        <f t="shared" si="3"/>
        <v>104758341</v>
      </c>
      <c r="Q104" s="42"/>
      <c r="R104" s="33" t="e">
        <f>(I104/#REF!)/1000000</f>
        <v>#REF!</v>
      </c>
      <c r="S104" s="33" t="e">
        <f>(L104/#REF!)/1000000</f>
        <v>#REF!</v>
      </c>
      <c r="T104" s="33" t="e">
        <f>((P104-I104-L104)/#REF!)/1000000</f>
        <v>#REF!</v>
      </c>
      <c r="U104" s="33" t="e">
        <f>(P104/#REF!)/1000000</f>
        <v>#REF!</v>
      </c>
      <c r="V104" s="42"/>
      <c r="W104" s="43"/>
    </row>
    <row r="105" spans="1:23">
      <c r="A105" s="24">
        <v>2003</v>
      </c>
      <c r="B105" s="25" t="s">
        <v>21</v>
      </c>
      <c r="C105" s="26"/>
      <c r="D105" s="27">
        <v>104279552</v>
      </c>
      <c r="E105" s="28" t="e">
        <f>D105-#REF!</f>
        <v>#REF!</v>
      </c>
      <c r="F105" s="28"/>
      <c r="G105" s="29" t="e">
        <f>(#REF!/#REF!)/1000000</f>
        <v>#REF!</v>
      </c>
      <c r="H105" s="30"/>
      <c r="I105" s="31">
        <v>46563762</v>
      </c>
      <c r="J105" s="31"/>
      <c r="K105" s="31">
        <v>224960</v>
      </c>
      <c r="L105" s="31">
        <v>49439955</v>
      </c>
      <c r="M105" s="31">
        <v>309735</v>
      </c>
      <c r="N105" s="31"/>
      <c r="O105" s="27">
        <v>7741140</v>
      </c>
      <c r="P105" s="32">
        <f>SUM(I105:O105)</f>
        <v>104279552</v>
      </c>
      <c r="Q105" s="32"/>
      <c r="R105" s="33" t="e">
        <f>(I105/#REF!)/1000000</f>
        <v>#REF!</v>
      </c>
      <c r="S105" s="33" t="e">
        <f>(L105/#REF!)/1000000</f>
        <v>#REF!</v>
      </c>
      <c r="T105" s="33" t="e">
        <f>((P105-I105-L105)/#REF!)/1000000</f>
        <v>#REF!</v>
      </c>
      <c r="U105" s="33" t="e">
        <f>(P105/#REF!)/1000000</f>
        <v>#REF!</v>
      </c>
      <c r="V105" s="32"/>
      <c r="W105" s="34"/>
    </row>
    <row r="106" spans="1:23">
      <c r="B106" s="36" t="s">
        <v>22</v>
      </c>
      <c r="C106" s="37"/>
      <c r="D106" s="38">
        <v>97434237</v>
      </c>
      <c r="E106" s="39" t="e">
        <f>D106-#REF!</f>
        <v>#REF!</v>
      </c>
      <c r="F106" s="39"/>
      <c r="G106" s="29" t="e">
        <f>(#REF!/#REF!)/1000000</f>
        <v>#REF!</v>
      </c>
      <c r="H106" s="40"/>
      <c r="I106" s="41">
        <v>48057982</v>
      </c>
      <c r="J106" s="41"/>
      <c r="K106" s="41">
        <v>817560</v>
      </c>
      <c r="L106" s="41">
        <v>42959969</v>
      </c>
      <c r="M106" s="41">
        <v>393666</v>
      </c>
      <c r="N106" s="41"/>
      <c r="O106" s="38">
        <v>5205060</v>
      </c>
      <c r="P106" s="42">
        <f>SUM(I106:O106)</f>
        <v>97434237</v>
      </c>
      <c r="Q106" s="42"/>
      <c r="R106" s="33" t="e">
        <f>(I106/#REF!)/1000000</f>
        <v>#REF!</v>
      </c>
      <c r="S106" s="33" t="e">
        <f>(L106/#REF!)/1000000</f>
        <v>#REF!</v>
      </c>
      <c r="T106" s="33" t="e">
        <f>((P106-I106-L106)/#REF!)/1000000</f>
        <v>#REF!</v>
      </c>
      <c r="U106" s="33" t="e">
        <f>(P106/#REF!)/1000000</f>
        <v>#REF!</v>
      </c>
      <c r="V106" s="42"/>
      <c r="W106" s="43"/>
    </row>
    <row r="107" spans="1:23">
      <c r="B107" s="36" t="s">
        <v>24</v>
      </c>
      <c r="C107" s="37"/>
      <c r="D107" s="38">
        <v>111219569</v>
      </c>
      <c r="E107" s="39" t="e">
        <f>D107-#REF!</f>
        <v>#REF!</v>
      </c>
      <c r="F107" s="39"/>
      <c r="G107" s="29" t="e">
        <f>(#REF!/#REF!)/1000000</f>
        <v>#REF!</v>
      </c>
      <c r="H107" s="40"/>
      <c r="I107" s="41">
        <v>57664572</v>
      </c>
      <c r="J107" s="41"/>
      <c r="K107" s="41">
        <v>462100</v>
      </c>
      <c r="L107" s="41">
        <v>47414744</v>
      </c>
      <c r="M107" s="41">
        <v>260113</v>
      </c>
      <c r="N107" s="41"/>
      <c r="O107" s="38">
        <v>5371600</v>
      </c>
      <c r="P107" s="42">
        <f t="shared" ref="P107:P116" si="4">SUM(I107:O107)</f>
        <v>111173129</v>
      </c>
      <c r="Q107" s="42"/>
      <c r="R107" s="33" t="e">
        <f>(I107/#REF!)/1000000</f>
        <v>#REF!</v>
      </c>
      <c r="S107" s="33" t="e">
        <f>(L107/#REF!)/1000000</f>
        <v>#REF!</v>
      </c>
      <c r="T107" s="33" t="e">
        <f>((P107-I107-L107)/#REF!)/1000000</f>
        <v>#REF!</v>
      </c>
      <c r="U107" s="33" t="e">
        <f>(P107/#REF!)/1000000</f>
        <v>#REF!</v>
      </c>
      <c r="V107" s="42"/>
      <c r="W107" s="43"/>
    </row>
    <row r="108" spans="1:23">
      <c r="B108" s="36" t="s">
        <v>25</v>
      </c>
      <c r="C108" s="37"/>
      <c r="D108" s="38">
        <v>103996484</v>
      </c>
      <c r="E108" s="39" t="e">
        <f>D108-#REF!</f>
        <v>#REF!</v>
      </c>
      <c r="F108" s="39"/>
      <c r="G108" s="29" t="e">
        <f>(#REF!/#REF!)/1000000</f>
        <v>#REF!</v>
      </c>
      <c r="H108" s="40"/>
      <c r="I108" s="41">
        <v>54573779</v>
      </c>
      <c r="J108" s="41"/>
      <c r="K108" s="41">
        <v>391840</v>
      </c>
      <c r="L108" s="41">
        <v>43065935</v>
      </c>
      <c r="M108" s="41">
        <v>95990</v>
      </c>
      <c r="N108" s="41"/>
      <c r="O108" s="38">
        <v>5868940</v>
      </c>
      <c r="P108" s="42">
        <f t="shared" si="4"/>
        <v>103996484</v>
      </c>
      <c r="Q108" s="42"/>
      <c r="R108" s="33" t="e">
        <f>(I108/#REF!)/1000000</f>
        <v>#REF!</v>
      </c>
      <c r="S108" s="33" t="e">
        <f>(L108/#REF!)/1000000</f>
        <v>#REF!</v>
      </c>
      <c r="T108" s="33" t="e">
        <f>((P108-I108-L108)/#REF!)/1000000</f>
        <v>#REF!</v>
      </c>
      <c r="U108" s="33" t="e">
        <f>(P108/#REF!)/1000000</f>
        <v>#REF!</v>
      </c>
      <c r="V108" s="42"/>
      <c r="W108" s="43"/>
    </row>
    <row r="109" spans="1:23">
      <c r="B109" s="36" t="s">
        <v>26</v>
      </c>
      <c r="C109" s="37"/>
      <c r="D109" s="38">
        <v>111976702</v>
      </c>
      <c r="E109" s="39" t="e">
        <f>D109-#REF!</f>
        <v>#REF!</v>
      </c>
      <c r="F109" s="39"/>
      <c r="G109" s="29" t="e">
        <f>(#REF!/#REF!)/1000000</f>
        <v>#REF!</v>
      </c>
      <c r="H109" s="40"/>
      <c r="I109" s="41">
        <v>57808038</v>
      </c>
      <c r="J109" s="41">
        <v>8600</v>
      </c>
      <c r="K109" s="41">
        <v>225420</v>
      </c>
      <c r="L109" s="41">
        <v>46155696</v>
      </c>
      <c r="M109" s="41">
        <v>150860</v>
      </c>
      <c r="N109" s="41"/>
      <c r="O109" s="38">
        <v>7628088</v>
      </c>
      <c r="P109" s="42">
        <f t="shared" si="4"/>
        <v>111976702</v>
      </c>
      <c r="Q109" s="42"/>
      <c r="R109" s="33" t="e">
        <f>(I109/#REF!)/1000000</f>
        <v>#REF!</v>
      </c>
      <c r="S109" s="33" t="e">
        <f>(L109/#REF!)/1000000</f>
        <v>#REF!</v>
      </c>
      <c r="T109" s="33" t="e">
        <f>((P109-I109-L109)/#REF!)/1000000</f>
        <v>#REF!</v>
      </c>
      <c r="U109" s="33" t="e">
        <f>(P109/#REF!)/1000000</f>
        <v>#REF!</v>
      </c>
      <c r="V109" s="42"/>
      <c r="W109" s="43"/>
    </row>
    <row r="110" spans="1:23">
      <c r="B110" s="36" t="s">
        <v>27</v>
      </c>
      <c r="C110" s="37"/>
      <c r="D110" s="38">
        <v>105256524</v>
      </c>
      <c r="E110" s="39" t="e">
        <f>D110-#REF!</f>
        <v>#REF!</v>
      </c>
      <c r="F110" s="39"/>
      <c r="G110" s="29" t="e">
        <f>(#REF!/#REF!)/1000000</f>
        <v>#REF!</v>
      </c>
      <c r="H110" s="40"/>
      <c r="I110" s="41">
        <v>53020329</v>
      </c>
      <c r="J110" s="41"/>
      <c r="K110" s="41">
        <v>489200</v>
      </c>
      <c r="L110" s="41">
        <v>44175892</v>
      </c>
      <c r="M110" s="41">
        <v>41640</v>
      </c>
      <c r="N110" s="41"/>
      <c r="O110" s="38">
        <v>7529463</v>
      </c>
      <c r="P110" s="42">
        <f t="shared" si="4"/>
        <v>105256524</v>
      </c>
      <c r="Q110" s="42"/>
      <c r="R110" s="33" t="e">
        <f>(I110/#REF!)/1000000</f>
        <v>#REF!</v>
      </c>
      <c r="S110" s="33" t="e">
        <f>(L110/#REF!)/1000000</f>
        <v>#REF!</v>
      </c>
      <c r="T110" s="33" t="e">
        <f>((P110-I110-L110)/#REF!)/1000000</f>
        <v>#REF!</v>
      </c>
      <c r="U110" s="33" t="e">
        <f>(P110/#REF!)/1000000</f>
        <v>#REF!</v>
      </c>
      <c r="V110" s="42"/>
      <c r="W110" s="43"/>
    </row>
    <row r="111" spans="1:23">
      <c r="B111" s="36" t="s">
        <v>28</v>
      </c>
      <c r="C111" s="37"/>
      <c r="D111" s="38">
        <v>92374640</v>
      </c>
      <c r="E111" s="39" t="e">
        <f>D111-#REF!</f>
        <v>#REF!</v>
      </c>
      <c r="F111" s="39"/>
      <c r="G111" s="29" t="e">
        <f>(#REF!/#REF!)/1000000</f>
        <v>#REF!</v>
      </c>
      <c r="H111" s="40"/>
      <c r="I111" s="41">
        <v>44768372</v>
      </c>
      <c r="J111" s="41"/>
      <c r="K111" s="41">
        <v>319640</v>
      </c>
      <c r="L111" s="41">
        <v>40148462</v>
      </c>
      <c r="M111" s="41">
        <v>0</v>
      </c>
      <c r="N111" s="41"/>
      <c r="O111" s="38">
        <v>7138166</v>
      </c>
      <c r="P111" s="42">
        <f t="shared" si="4"/>
        <v>92374640</v>
      </c>
      <c r="Q111" s="42"/>
      <c r="R111" s="33" t="e">
        <f>(I111/#REF!)/1000000</f>
        <v>#REF!</v>
      </c>
      <c r="S111" s="33" t="e">
        <f>(L111/#REF!)/1000000</f>
        <v>#REF!</v>
      </c>
      <c r="T111" s="33" t="e">
        <f>((P111-I111-L111)/#REF!)/1000000</f>
        <v>#REF!</v>
      </c>
      <c r="U111" s="33" t="e">
        <f>(P111/#REF!)/1000000</f>
        <v>#REF!</v>
      </c>
      <c r="V111" s="42"/>
      <c r="W111" s="43"/>
    </row>
    <row r="112" spans="1:23">
      <c r="B112" s="36" t="s">
        <v>29</v>
      </c>
      <c r="C112" s="37"/>
      <c r="D112" s="38">
        <v>86823468</v>
      </c>
      <c r="E112" s="39" t="e">
        <f>D112-#REF!</f>
        <v>#REF!</v>
      </c>
      <c r="F112" s="39"/>
      <c r="G112" s="29" t="e">
        <f>(#REF!/#REF!)/1000000</f>
        <v>#REF!</v>
      </c>
      <c r="H112" s="40"/>
      <c r="I112" s="41">
        <v>35111235</v>
      </c>
      <c r="J112" s="41">
        <v>47460</v>
      </c>
      <c r="K112" s="41">
        <v>518560</v>
      </c>
      <c r="L112" s="41">
        <v>43796173</v>
      </c>
      <c r="M112" s="41">
        <v>202500</v>
      </c>
      <c r="N112" s="41"/>
      <c r="O112" s="38">
        <v>7147540</v>
      </c>
      <c r="P112" s="42">
        <f t="shared" si="4"/>
        <v>86823468</v>
      </c>
      <c r="Q112" s="42"/>
      <c r="R112" s="33" t="e">
        <f>(I112/#REF!)/1000000</f>
        <v>#REF!</v>
      </c>
      <c r="S112" s="33" t="e">
        <f>(L112/#REF!)/1000000</f>
        <v>#REF!</v>
      </c>
      <c r="T112" s="33" t="e">
        <f>((P112-I112-L112)/#REF!)/1000000</f>
        <v>#REF!</v>
      </c>
      <c r="U112" s="33" t="e">
        <f>(P112/#REF!)/1000000</f>
        <v>#REF!</v>
      </c>
      <c r="V112" s="42"/>
      <c r="W112" s="43"/>
    </row>
    <row r="113" spans="1:23">
      <c r="B113" s="36" t="s">
        <v>30</v>
      </c>
      <c r="C113" s="37"/>
      <c r="D113" s="38">
        <v>80690111</v>
      </c>
      <c r="E113" s="39" t="e">
        <f>D113-#REF!</f>
        <v>#REF!</v>
      </c>
      <c r="F113" s="39"/>
      <c r="G113" s="29" t="e">
        <f>(#REF!/#REF!)/1000000</f>
        <v>#REF!</v>
      </c>
      <c r="H113" s="40"/>
      <c r="I113" s="41">
        <v>40720786</v>
      </c>
      <c r="J113" s="41"/>
      <c r="K113" s="41">
        <v>337100</v>
      </c>
      <c r="L113" s="41">
        <v>35704815</v>
      </c>
      <c r="M113" s="41">
        <v>76860</v>
      </c>
      <c r="N113" s="41"/>
      <c r="O113" s="38">
        <v>3850550</v>
      </c>
      <c r="P113" s="42">
        <f t="shared" si="4"/>
        <v>80690111</v>
      </c>
      <c r="Q113" s="42"/>
      <c r="R113" s="33" t="e">
        <f>(I113/#REF!)/1000000</f>
        <v>#REF!</v>
      </c>
      <c r="S113" s="33" t="e">
        <f>(L113/#REF!)/1000000</f>
        <v>#REF!</v>
      </c>
      <c r="T113" s="33" t="e">
        <f>((P113-I113-L113)/#REF!)/1000000</f>
        <v>#REF!</v>
      </c>
      <c r="U113" s="33" t="e">
        <f>(P113/#REF!)/1000000</f>
        <v>#REF!</v>
      </c>
      <c r="V113" s="42"/>
      <c r="W113" s="43"/>
    </row>
    <row r="114" spans="1:23">
      <c r="B114" s="36" t="s">
        <v>31</v>
      </c>
      <c r="C114" s="37"/>
      <c r="D114" s="38">
        <v>83788278</v>
      </c>
      <c r="E114" s="39" t="e">
        <f>D114-#REF!</f>
        <v>#REF!</v>
      </c>
      <c r="F114" s="39"/>
      <c r="G114" s="29" t="e">
        <f>(#REF!/#REF!)/1000000</f>
        <v>#REF!</v>
      </c>
      <c r="H114" s="40"/>
      <c r="I114" s="41">
        <v>38974777</v>
      </c>
      <c r="J114" s="41"/>
      <c r="K114" s="41">
        <v>90720</v>
      </c>
      <c r="L114" s="41">
        <v>38453422</v>
      </c>
      <c r="M114" s="41">
        <v>0</v>
      </c>
      <c r="N114" s="41"/>
      <c r="O114" s="38">
        <v>6153399</v>
      </c>
      <c r="P114" s="42">
        <f t="shared" si="4"/>
        <v>83672318</v>
      </c>
      <c r="Q114" s="42"/>
      <c r="R114" s="33" t="e">
        <f>(I114/#REF!)/1000000</f>
        <v>#REF!</v>
      </c>
      <c r="S114" s="33" t="e">
        <f>(L114/#REF!)/1000000</f>
        <v>#REF!</v>
      </c>
      <c r="T114" s="33" t="e">
        <f>((P114-I114-L114)/#REF!)/1000000</f>
        <v>#REF!</v>
      </c>
      <c r="U114" s="33" t="e">
        <f>(P114/#REF!)/1000000</f>
        <v>#REF!</v>
      </c>
      <c r="V114" s="42"/>
      <c r="W114" s="43"/>
    </row>
    <row r="115" spans="1:23">
      <c r="B115" s="36" t="s">
        <v>32</v>
      </c>
      <c r="C115" s="37"/>
      <c r="D115" s="38">
        <v>96443171</v>
      </c>
      <c r="E115" s="39" t="e">
        <f>D115-#REF!</f>
        <v>#REF!</v>
      </c>
      <c r="F115" s="39"/>
      <c r="G115" s="29" t="e">
        <f>(#REF!/#REF!)/1000000</f>
        <v>#REF!</v>
      </c>
      <c r="H115" s="40"/>
      <c r="I115" s="41">
        <v>39874852</v>
      </c>
      <c r="J115" s="41"/>
      <c r="K115" s="41">
        <v>138040</v>
      </c>
      <c r="L115" s="41">
        <v>35358998</v>
      </c>
      <c r="M115" s="41">
        <v>172080</v>
      </c>
      <c r="N115" s="41"/>
      <c r="O115" s="38">
        <v>20899201</v>
      </c>
      <c r="P115" s="42">
        <f t="shared" si="4"/>
        <v>96443171</v>
      </c>
      <c r="Q115" s="42"/>
      <c r="R115" s="33" t="e">
        <f>(I115/#REF!)/1000000</f>
        <v>#REF!</v>
      </c>
      <c r="S115" s="33" t="e">
        <f>(L115/#REF!)/1000000</f>
        <v>#REF!</v>
      </c>
      <c r="T115" s="33" t="e">
        <f>((P115-I115-L115)/#REF!)/1000000</f>
        <v>#REF!</v>
      </c>
      <c r="U115" s="33" t="e">
        <f>(P115/#REF!)/1000000</f>
        <v>#REF!</v>
      </c>
      <c r="V115" s="42"/>
      <c r="W115" s="43"/>
    </row>
    <row r="116" spans="1:23">
      <c r="B116" s="36" t="s">
        <v>33</v>
      </c>
      <c r="C116" s="37"/>
      <c r="D116" s="38">
        <v>113434349</v>
      </c>
      <c r="E116" s="39" t="e">
        <f>D116-#REF!</f>
        <v>#REF!</v>
      </c>
      <c r="F116" s="39"/>
      <c r="G116" s="29" t="e">
        <f>(#REF!/#REF!)/1000000</f>
        <v>#REF!</v>
      </c>
      <c r="H116" s="40"/>
      <c r="I116" s="41">
        <v>34651591</v>
      </c>
      <c r="J116" s="41"/>
      <c r="K116" s="41">
        <v>137420</v>
      </c>
      <c r="L116" s="41">
        <v>33081034</v>
      </c>
      <c r="M116" s="41">
        <v>82120</v>
      </c>
      <c r="N116" s="41"/>
      <c r="O116" s="38">
        <v>45482184</v>
      </c>
      <c r="P116" s="42">
        <f t="shared" si="4"/>
        <v>113434349</v>
      </c>
      <c r="Q116" s="42"/>
      <c r="R116" s="33" t="e">
        <f>(I116/#REF!)/1000000</f>
        <v>#REF!</v>
      </c>
      <c r="S116" s="33" t="e">
        <f>(L116/#REF!)/1000000</f>
        <v>#REF!</v>
      </c>
      <c r="T116" s="33" t="e">
        <f>((P116-I116-L116)/#REF!)/1000000</f>
        <v>#REF!</v>
      </c>
      <c r="U116" s="33" t="e">
        <f>(P116/#REF!)/1000000</f>
        <v>#REF!</v>
      </c>
      <c r="V116" s="42"/>
      <c r="W116" s="43"/>
    </row>
    <row r="117" spans="1:23">
      <c r="A117" s="24">
        <v>2004</v>
      </c>
      <c r="B117" s="25" t="s">
        <v>21</v>
      </c>
      <c r="C117" s="26"/>
      <c r="D117" s="27">
        <v>114338792</v>
      </c>
      <c r="E117" s="28" t="e">
        <f>D117-#REF!</f>
        <v>#REF!</v>
      </c>
      <c r="F117" s="28"/>
      <c r="G117" s="29" t="e">
        <f>(#REF!/#REF!)/1000000</f>
        <v>#REF!</v>
      </c>
      <c r="H117" s="30"/>
      <c r="I117" s="31">
        <v>38894824</v>
      </c>
      <c r="J117" s="31"/>
      <c r="K117" s="31">
        <v>278180</v>
      </c>
      <c r="L117" s="31">
        <v>40092698</v>
      </c>
      <c r="M117" s="31">
        <v>153180</v>
      </c>
      <c r="N117" s="31"/>
      <c r="O117" s="27">
        <v>34919910</v>
      </c>
      <c r="P117" s="32">
        <f>SUM(I117:O117)</f>
        <v>114338792</v>
      </c>
      <c r="Q117" s="32"/>
      <c r="R117" s="33" t="e">
        <f>(I117/#REF!)/1000000</f>
        <v>#REF!</v>
      </c>
      <c r="S117" s="33" t="e">
        <f>(L117/#REF!)/1000000</f>
        <v>#REF!</v>
      </c>
      <c r="T117" s="33" t="e">
        <f>((P117-I117-L117)/#REF!)/1000000</f>
        <v>#REF!</v>
      </c>
      <c r="U117" s="33" t="e">
        <f>(P117/#REF!)/1000000</f>
        <v>#REF!</v>
      </c>
      <c r="V117" s="32"/>
      <c r="W117" s="34"/>
    </row>
    <row r="118" spans="1:23">
      <c r="B118" s="36" t="s">
        <v>22</v>
      </c>
      <c r="C118" s="37"/>
      <c r="D118" s="38">
        <v>110580674</v>
      </c>
      <c r="E118" s="39" t="e">
        <f>D118-#REF!</f>
        <v>#REF!</v>
      </c>
      <c r="F118" s="39"/>
      <c r="G118" s="29" t="e">
        <f>(#REF!/#REF!)/1000000</f>
        <v>#REF!</v>
      </c>
      <c r="H118" s="40"/>
      <c r="I118" s="41">
        <v>46136506</v>
      </c>
      <c r="J118" s="41"/>
      <c r="K118" s="41">
        <v>197520</v>
      </c>
      <c r="L118" s="41">
        <v>35243098</v>
      </c>
      <c r="M118" s="41">
        <v>117540</v>
      </c>
      <c r="N118" s="41"/>
      <c r="O118" s="38">
        <v>28886010</v>
      </c>
      <c r="P118" s="42">
        <f>SUM(I118:O118)</f>
        <v>110580674</v>
      </c>
      <c r="Q118" s="42"/>
      <c r="R118" s="33" t="e">
        <f>(I118/#REF!)/1000000</f>
        <v>#REF!</v>
      </c>
      <c r="S118" s="33" t="e">
        <f>(L118/#REF!)/1000000</f>
        <v>#REF!</v>
      </c>
      <c r="T118" s="33" t="e">
        <f>((P118-I118-L118)/#REF!)/1000000</f>
        <v>#REF!</v>
      </c>
      <c r="U118" s="33" t="e">
        <f>(P118/#REF!)/1000000</f>
        <v>#REF!</v>
      </c>
      <c r="V118" s="42"/>
      <c r="W118" s="43"/>
    </row>
    <row r="119" spans="1:23">
      <c r="B119" s="36" t="s">
        <v>24</v>
      </c>
      <c r="C119" s="37"/>
      <c r="D119" s="38">
        <v>109211044</v>
      </c>
      <c r="E119" s="39" t="e">
        <f>D119-#REF!</f>
        <v>#REF!</v>
      </c>
      <c r="F119" s="39"/>
      <c r="G119" s="29" t="e">
        <f>(#REF!/#REF!)/1000000</f>
        <v>#REF!</v>
      </c>
      <c r="H119" s="40"/>
      <c r="I119" s="41">
        <v>39634844</v>
      </c>
      <c r="J119" s="41"/>
      <c r="K119" s="41">
        <v>96760</v>
      </c>
      <c r="L119" s="41">
        <v>38249172</v>
      </c>
      <c r="M119" s="41">
        <v>252230</v>
      </c>
      <c r="N119" s="41"/>
      <c r="O119" s="38">
        <v>47877994</v>
      </c>
      <c r="P119" s="42">
        <f t="shared" ref="P119:P182" si="5">SUM(I119:O119)</f>
        <v>126111000</v>
      </c>
      <c r="Q119" s="42"/>
      <c r="R119" s="33" t="e">
        <f>(I119/#REF!)/1000000</f>
        <v>#REF!</v>
      </c>
      <c r="S119" s="33" t="e">
        <f>(L119/#REF!)/1000000</f>
        <v>#REF!</v>
      </c>
      <c r="T119" s="33" t="e">
        <f>((P119-I119-L119)/#REF!)/1000000</f>
        <v>#REF!</v>
      </c>
      <c r="U119" s="33" t="e">
        <f>(P119/#REF!)/1000000</f>
        <v>#REF!</v>
      </c>
      <c r="V119" s="42"/>
      <c r="W119" s="43"/>
    </row>
    <row r="120" spans="1:23">
      <c r="B120" s="36" t="s">
        <v>25</v>
      </c>
      <c r="C120" s="37"/>
      <c r="D120" s="38">
        <v>64787476</v>
      </c>
      <c r="E120" s="39" t="e">
        <f>D120-#REF!</f>
        <v>#REF!</v>
      </c>
      <c r="F120" s="39"/>
      <c r="G120" s="29" t="e">
        <f>(#REF!/#REF!)/1000000</f>
        <v>#REF!</v>
      </c>
      <c r="H120" s="40"/>
      <c r="I120" s="41">
        <v>31074229</v>
      </c>
      <c r="J120" s="41"/>
      <c r="K120" s="41">
        <v>287560</v>
      </c>
      <c r="L120" s="41">
        <v>32679287</v>
      </c>
      <c r="M120" s="41">
        <v>111440</v>
      </c>
      <c r="N120" s="41"/>
      <c r="O120" s="38">
        <v>50839484</v>
      </c>
      <c r="P120" s="42">
        <f t="shared" si="5"/>
        <v>114992000</v>
      </c>
      <c r="Q120" s="42"/>
      <c r="R120" s="33" t="e">
        <f>(I120/#REF!)/1000000</f>
        <v>#REF!</v>
      </c>
      <c r="S120" s="33" t="e">
        <f>(L120/#REF!)/1000000</f>
        <v>#REF!</v>
      </c>
      <c r="T120" s="33" t="e">
        <f>((P120-I120-L120)/#REF!)/1000000</f>
        <v>#REF!</v>
      </c>
      <c r="U120" s="33" t="e">
        <f>(P120/#REF!)/1000000</f>
        <v>#REF!</v>
      </c>
      <c r="V120" s="42"/>
      <c r="W120" s="43"/>
    </row>
    <row r="121" spans="1:23">
      <c r="B121" s="36" t="s">
        <v>26</v>
      </c>
      <c r="C121" s="37"/>
      <c r="D121" s="38">
        <v>140839054</v>
      </c>
      <c r="E121" s="39" t="e">
        <f>D121-#REF!</f>
        <v>#REF!</v>
      </c>
      <c r="F121" s="39"/>
      <c r="G121" s="29" t="e">
        <f>(#REF!/#REF!)/1000000</f>
        <v>#REF!</v>
      </c>
      <c r="H121" s="40"/>
      <c r="I121" s="41">
        <v>60293336</v>
      </c>
      <c r="J121" s="41"/>
      <c r="K121" s="41">
        <v>556520</v>
      </c>
      <c r="L121" s="41">
        <v>50490105</v>
      </c>
      <c r="M121" s="41">
        <v>377556</v>
      </c>
      <c r="N121" s="41"/>
      <c r="O121" s="38">
        <v>29121537</v>
      </c>
      <c r="P121" s="42">
        <f t="shared" si="5"/>
        <v>140839054</v>
      </c>
      <c r="Q121" s="42"/>
      <c r="R121" s="33" t="e">
        <f>(I121/#REF!)/1000000</f>
        <v>#REF!</v>
      </c>
      <c r="S121" s="33" t="e">
        <f>(L121/#REF!)/1000000</f>
        <v>#REF!</v>
      </c>
      <c r="T121" s="33" t="e">
        <f>((P121-I121-L121)/#REF!)/1000000</f>
        <v>#REF!</v>
      </c>
      <c r="U121" s="33" t="e">
        <f>(P121/#REF!)/1000000</f>
        <v>#REF!</v>
      </c>
      <c r="V121" s="42"/>
      <c r="W121" s="43"/>
    </row>
    <row r="122" spans="1:23">
      <c r="B122" s="36" t="s">
        <v>27</v>
      </c>
      <c r="C122" s="37"/>
      <c r="D122" s="38">
        <v>123274055</v>
      </c>
      <c r="E122" s="39" t="e">
        <f>D122-#REF!</f>
        <v>#REF!</v>
      </c>
      <c r="F122" s="39"/>
      <c r="G122" s="29" t="e">
        <f>(#REF!/#REF!)/1000000</f>
        <v>#REF!</v>
      </c>
      <c r="H122" s="40"/>
      <c r="I122" s="41">
        <v>41658297</v>
      </c>
      <c r="J122" s="41"/>
      <c r="K122" s="41">
        <v>241840</v>
      </c>
      <c r="L122" s="41">
        <v>61574352</v>
      </c>
      <c r="M122" s="41">
        <v>238180</v>
      </c>
      <c r="N122" s="41"/>
      <c r="O122" s="38">
        <v>19561386</v>
      </c>
      <c r="P122" s="42">
        <f t="shared" si="5"/>
        <v>123274055</v>
      </c>
      <c r="Q122" s="42"/>
      <c r="R122" s="33" t="e">
        <f>(I122/#REF!)/1000000</f>
        <v>#REF!</v>
      </c>
      <c r="S122" s="33" t="e">
        <f>(L122/#REF!)/1000000</f>
        <v>#REF!</v>
      </c>
      <c r="T122" s="33" t="e">
        <f>((P122-I122-L122)/#REF!)/1000000</f>
        <v>#REF!</v>
      </c>
      <c r="U122" s="33" t="e">
        <f>(P122/#REF!)/1000000</f>
        <v>#REF!</v>
      </c>
      <c r="V122" s="42"/>
      <c r="W122" s="43"/>
    </row>
    <row r="123" spans="1:23">
      <c r="B123" s="36" t="s">
        <v>28</v>
      </c>
      <c r="C123" s="37"/>
      <c r="D123" s="38">
        <v>99384555</v>
      </c>
      <c r="E123" s="39" t="e">
        <f>D123-#REF!</f>
        <v>#REF!</v>
      </c>
      <c r="F123" s="39"/>
      <c r="G123" s="29" t="e">
        <f>(#REF!/#REF!)/1000000</f>
        <v>#REF!</v>
      </c>
      <c r="H123" s="40"/>
      <c r="I123" s="41">
        <v>35855577</v>
      </c>
      <c r="J123" s="41"/>
      <c r="K123" s="41">
        <v>269600</v>
      </c>
      <c r="L123" s="41">
        <v>40255305</v>
      </c>
      <c r="M123" s="41">
        <v>237000</v>
      </c>
      <c r="N123" s="41"/>
      <c r="O123" s="38">
        <v>22767073</v>
      </c>
      <c r="P123" s="42">
        <f t="shared" si="5"/>
        <v>99384555</v>
      </c>
      <c r="Q123" s="42"/>
      <c r="R123" s="33" t="e">
        <f>(I123/#REF!)/1000000</f>
        <v>#REF!</v>
      </c>
      <c r="S123" s="33" t="e">
        <f>(L123/#REF!)/1000000</f>
        <v>#REF!</v>
      </c>
      <c r="T123" s="33" t="e">
        <f>((P123-I123-L123)/#REF!)/1000000</f>
        <v>#REF!</v>
      </c>
      <c r="U123" s="33" t="e">
        <f>(P123/#REF!)/1000000</f>
        <v>#REF!</v>
      </c>
      <c r="V123" s="42"/>
      <c r="W123" s="43"/>
    </row>
    <row r="124" spans="1:23">
      <c r="B124" s="36" t="s">
        <v>29</v>
      </c>
      <c r="C124" s="37"/>
      <c r="D124" s="38">
        <v>105177399</v>
      </c>
      <c r="E124" s="39" t="e">
        <f>D124-#REF!</f>
        <v>#REF!</v>
      </c>
      <c r="F124" s="39"/>
      <c r="G124" s="29" t="e">
        <f>(#REF!/#REF!)/1000000</f>
        <v>#REF!</v>
      </c>
      <c r="H124" s="40"/>
      <c r="I124" s="41">
        <v>39802415</v>
      </c>
      <c r="J124" s="41"/>
      <c r="K124" s="41">
        <v>250540</v>
      </c>
      <c r="L124" s="41">
        <v>41905418</v>
      </c>
      <c r="M124" s="41">
        <v>236640</v>
      </c>
      <c r="N124" s="41"/>
      <c r="O124" s="38">
        <v>22982386</v>
      </c>
      <c r="P124" s="42">
        <f t="shared" si="5"/>
        <v>105177399</v>
      </c>
      <c r="Q124" s="42"/>
      <c r="R124" s="33" t="e">
        <f>(I124/#REF!)/1000000</f>
        <v>#REF!</v>
      </c>
      <c r="S124" s="33" t="e">
        <f>(L124/#REF!)/1000000</f>
        <v>#REF!</v>
      </c>
      <c r="T124" s="33" t="e">
        <f>((P124-I124-L124)/#REF!)/1000000</f>
        <v>#REF!</v>
      </c>
      <c r="U124" s="33" t="e">
        <f>(P124/#REF!)/1000000</f>
        <v>#REF!</v>
      </c>
      <c r="V124" s="42"/>
      <c r="W124" s="43"/>
    </row>
    <row r="125" spans="1:23">
      <c r="B125" s="36" t="s">
        <v>30</v>
      </c>
      <c r="C125" s="37"/>
      <c r="D125" s="38">
        <v>99421256</v>
      </c>
      <c r="E125" s="39" t="e">
        <f>D125-#REF!</f>
        <v>#REF!</v>
      </c>
      <c r="F125" s="39"/>
      <c r="G125" s="29" t="e">
        <f>(#REF!/#REF!)/1000000</f>
        <v>#REF!</v>
      </c>
      <c r="H125" s="40"/>
      <c r="I125" s="41">
        <v>38407047</v>
      </c>
      <c r="J125" s="41"/>
      <c r="K125" s="41">
        <v>50160</v>
      </c>
      <c r="L125" s="41">
        <v>46689109</v>
      </c>
      <c r="M125" s="41">
        <v>401760</v>
      </c>
      <c r="N125" s="41"/>
      <c r="O125" s="38">
        <v>13873180</v>
      </c>
      <c r="P125" s="42">
        <f t="shared" si="5"/>
        <v>99421256</v>
      </c>
      <c r="Q125" s="42"/>
      <c r="R125" s="33" t="e">
        <f>(I125/#REF!)/1000000</f>
        <v>#REF!</v>
      </c>
      <c r="S125" s="33" t="e">
        <f>(L125/#REF!)/1000000</f>
        <v>#REF!</v>
      </c>
      <c r="T125" s="33" t="e">
        <f>((P125-I125-L125)/#REF!)/1000000</f>
        <v>#REF!</v>
      </c>
      <c r="U125" s="33" t="e">
        <f>(P125/#REF!)/1000000</f>
        <v>#REF!</v>
      </c>
      <c r="V125" s="42"/>
      <c r="W125" s="43"/>
    </row>
    <row r="126" spans="1:23">
      <c r="B126" s="36" t="s">
        <v>31</v>
      </c>
      <c r="C126" s="37"/>
      <c r="D126" s="38">
        <v>110946408</v>
      </c>
      <c r="E126" s="39" t="e">
        <f>D126-#REF!</f>
        <v>#REF!</v>
      </c>
      <c r="F126" s="39"/>
      <c r="G126" s="29" t="e">
        <f>(#REF!/#REF!)/1000000</f>
        <v>#REF!</v>
      </c>
      <c r="H126" s="40"/>
      <c r="I126" s="41">
        <v>56442098</v>
      </c>
      <c r="J126" s="41"/>
      <c r="K126" s="41">
        <v>42080</v>
      </c>
      <c r="L126" s="41">
        <v>35047816</v>
      </c>
      <c r="M126" s="41">
        <v>387700</v>
      </c>
      <c r="N126" s="41"/>
      <c r="O126" s="38">
        <v>19026714</v>
      </c>
      <c r="P126" s="42">
        <f t="shared" si="5"/>
        <v>110946408</v>
      </c>
      <c r="Q126" s="42"/>
      <c r="R126" s="33" t="e">
        <f>(I126/#REF!)/1000000</f>
        <v>#REF!</v>
      </c>
      <c r="S126" s="33" t="e">
        <f>(L126/#REF!)/1000000</f>
        <v>#REF!</v>
      </c>
      <c r="T126" s="33" t="e">
        <f>((P126-I126-L126)/#REF!)/1000000</f>
        <v>#REF!</v>
      </c>
      <c r="U126" s="33" t="e">
        <f>(P126/#REF!)/1000000</f>
        <v>#REF!</v>
      </c>
      <c r="V126" s="42"/>
      <c r="W126" s="43"/>
    </row>
    <row r="127" spans="1:23">
      <c r="B127" s="36" t="s">
        <v>32</v>
      </c>
      <c r="C127" s="37"/>
      <c r="D127" s="38">
        <v>99685592</v>
      </c>
      <c r="E127" s="39" t="e">
        <f>D127-#REF!</f>
        <v>#REF!</v>
      </c>
      <c r="F127" s="39"/>
      <c r="G127" s="29" t="e">
        <f>(#REF!/#REF!)/1000000</f>
        <v>#REF!</v>
      </c>
      <c r="H127" s="40"/>
      <c r="I127" s="41">
        <v>44745054</v>
      </c>
      <c r="J127" s="41"/>
      <c r="K127" s="41"/>
      <c r="L127" s="41">
        <v>32601151</v>
      </c>
      <c r="M127" s="41">
        <v>444480</v>
      </c>
      <c r="N127" s="41"/>
      <c r="O127" s="38">
        <v>21894907</v>
      </c>
      <c r="P127" s="42">
        <f t="shared" si="5"/>
        <v>99685592</v>
      </c>
      <c r="Q127" s="42"/>
      <c r="R127" s="33" t="e">
        <f>(I127/#REF!)/1000000</f>
        <v>#REF!</v>
      </c>
      <c r="S127" s="33" t="e">
        <f>(L127/#REF!)/1000000</f>
        <v>#REF!</v>
      </c>
      <c r="T127" s="33" t="e">
        <f>((P127-I127-L127)/#REF!)/1000000</f>
        <v>#REF!</v>
      </c>
      <c r="U127" s="33" t="e">
        <f>(P127/#REF!)/1000000</f>
        <v>#REF!</v>
      </c>
      <c r="V127" s="42"/>
      <c r="W127" s="43"/>
    </row>
    <row r="128" spans="1:23">
      <c r="B128" s="36" t="s">
        <v>33</v>
      </c>
      <c r="C128" s="37"/>
      <c r="D128" s="38">
        <v>99833675</v>
      </c>
      <c r="E128" s="39" t="e">
        <f>D128-#REF!</f>
        <v>#REF!</v>
      </c>
      <c r="F128" s="39"/>
      <c r="G128" s="29" t="e">
        <f>(#REF!/#REF!)/1000000</f>
        <v>#REF!</v>
      </c>
      <c r="H128" s="40"/>
      <c r="I128" s="41">
        <v>56360307</v>
      </c>
      <c r="J128" s="41"/>
      <c r="K128" s="41"/>
      <c r="L128" s="41">
        <v>32577127</v>
      </c>
      <c r="M128" s="41">
        <v>434000</v>
      </c>
      <c r="N128" s="41"/>
      <c r="O128" s="38">
        <v>10462241</v>
      </c>
      <c r="P128" s="42">
        <f t="shared" si="5"/>
        <v>99833675</v>
      </c>
      <c r="Q128" s="42"/>
      <c r="R128" s="33" t="e">
        <f>(I128/#REF!)/1000000</f>
        <v>#REF!</v>
      </c>
      <c r="S128" s="33" t="e">
        <f>(L128/#REF!)/1000000</f>
        <v>#REF!</v>
      </c>
      <c r="T128" s="33" t="e">
        <f>((P128-I128-L128)/#REF!)/1000000</f>
        <v>#REF!</v>
      </c>
      <c r="U128" s="33" t="e">
        <f>(P128/#REF!)/1000000</f>
        <v>#REF!</v>
      </c>
      <c r="V128" s="42"/>
      <c r="W128" s="43"/>
    </row>
    <row r="129" spans="1:86">
      <c r="A129" s="24">
        <v>2005</v>
      </c>
      <c r="B129" s="25" t="s">
        <v>21</v>
      </c>
      <c r="C129" s="26"/>
      <c r="D129" s="27">
        <v>108893898</v>
      </c>
      <c r="E129" s="28" t="e">
        <f>D129-#REF!</f>
        <v>#REF!</v>
      </c>
      <c r="F129" s="28"/>
      <c r="G129" s="29" t="e">
        <f>(#REF!/#REF!)/1000000</f>
        <v>#REF!</v>
      </c>
      <c r="H129" s="30"/>
      <c r="I129" s="31">
        <v>63419106</v>
      </c>
      <c r="J129" s="31"/>
      <c r="K129" s="31"/>
      <c r="L129" s="31">
        <v>34612339</v>
      </c>
      <c r="M129" s="31">
        <v>364400</v>
      </c>
      <c r="N129" s="31"/>
      <c r="O129" s="27">
        <v>10498053</v>
      </c>
      <c r="P129" s="32">
        <f t="shared" si="5"/>
        <v>108893898</v>
      </c>
      <c r="Q129" s="32"/>
      <c r="R129" s="33" t="e">
        <f>(I129/#REF!)/1000000</f>
        <v>#REF!</v>
      </c>
      <c r="S129" s="33" t="e">
        <f>(L129/#REF!)/1000000</f>
        <v>#REF!</v>
      </c>
      <c r="T129" s="33" t="e">
        <f>((P129-I129-L129)/#REF!)/1000000</f>
        <v>#REF!</v>
      </c>
      <c r="U129" s="33" t="e">
        <f>(P129/#REF!)/1000000</f>
        <v>#REF!</v>
      </c>
      <c r="V129" s="32"/>
      <c r="W129" s="34"/>
    </row>
    <row r="130" spans="1:86">
      <c r="A130" s="44"/>
      <c r="B130" s="36" t="s">
        <v>22</v>
      </c>
      <c r="C130" s="37"/>
      <c r="D130" s="38">
        <v>98790367</v>
      </c>
      <c r="E130" s="39" t="e">
        <f>D130-#REF!</f>
        <v>#REF!</v>
      </c>
      <c r="F130" s="39"/>
      <c r="G130" s="29" t="e">
        <f>(#REF!/#REF!)/1000000</f>
        <v>#REF!</v>
      </c>
      <c r="H130" s="40"/>
      <c r="I130" s="41">
        <v>58268280</v>
      </c>
      <c r="J130" s="41"/>
      <c r="K130" s="41"/>
      <c r="L130" s="41">
        <v>27050834</v>
      </c>
      <c r="M130" s="41">
        <v>296460</v>
      </c>
      <c r="N130" s="41"/>
      <c r="O130" s="38">
        <v>13174793</v>
      </c>
      <c r="P130" s="42">
        <f t="shared" si="5"/>
        <v>98790367</v>
      </c>
      <c r="Q130" s="42"/>
      <c r="R130" s="33" t="e">
        <f>(I130/#REF!)/1000000</f>
        <v>#REF!</v>
      </c>
      <c r="S130" s="33" t="e">
        <f>(L130/#REF!)/1000000</f>
        <v>#REF!</v>
      </c>
      <c r="T130" s="33" t="e">
        <f>((P130-I130-L130)/#REF!)/1000000</f>
        <v>#REF!</v>
      </c>
      <c r="U130" s="33" t="e">
        <f>(P130/#REF!)/1000000</f>
        <v>#REF!</v>
      </c>
      <c r="V130" s="42"/>
      <c r="W130" s="43"/>
    </row>
    <row r="131" spans="1:86">
      <c r="A131" s="44"/>
      <c r="B131" s="36" t="s">
        <v>24</v>
      </c>
      <c r="C131" s="37"/>
      <c r="D131" s="38">
        <v>106031250</v>
      </c>
      <c r="E131" s="39" t="e">
        <f>D131-#REF!</f>
        <v>#REF!</v>
      </c>
      <c r="F131" s="39"/>
      <c r="G131" s="29" t="e">
        <f>(#REF!/#REF!)/1000000</f>
        <v>#REF!</v>
      </c>
      <c r="H131" s="40"/>
      <c r="I131" s="41">
        <v>57571360</v>
      </c>
      <c r="J131" s="41"/>
      <c r="K131" s="41"/>
      <c r="L131" s="41">
        <v>33477507</v>
      </c>
      <c r="M131" s="41">
        <v>450360</v>
      </c>
      <c r="N131" s="41"/>
      <c r="O131" s="38">
        <v>14532023</v>
      </c>
      <c r="P131" s="42">
        <f t="shared" si="5"/>
        <v>106031250</v>
      </c>
      <c r="Q131" s="42"/>
      <c r="R131" s="33" t="e">
        <f>(I131/#REF!)/1000000</f>
        <v>#REF!</v>
      </c>
      <c r="S131" s="33" t="e">
        <f>(L131/#REF!)/1000000</f>
        <v>#REF!</v>
      </c>
      <c r="T131" s="33" t="e">
        <f>((P131-I131-L131)/#REF!)/1000000</f>
        <v>#REF!</v>
      </c>
      <c r="U131" s="33" t="e">
        <f>(P131/#REF!)/1000000</f>
        <v>#REF!</v>
      </c>
      <c r="V131" s="42"/>
      <c r="W131" s="43"/>
    </row>
    <row r="132" spans="1:86">
      <c r="A132" s="44"/>
      <c r="B132" s="36" t="s">
        <v>25</v>
      </c>
      <c r="C132" s="37"/>
      <c r="D132" s="38">
        <v>106701622</v>
      </c>
      <c r="E132" s="39" t="e">
        <f>D132-#REF!</f>
        <v>#REF!</v>
      </c>
      <c r="F132" s="39"/>
      <c r="G132" s="29" t="e">
        <f>(#REF!/#REF!)/1000000</f>
        <v>#REF!</v>
      </c>
      <c r="H132" s="40"/>
      <c r="I132" s="41">
        <v>63451527</v>
      </c>
      <c r="J132" s="41"/>
      <c r="K132" s="41"/>
      <c r="L132" s="41">
        <v>30426762</v>
      </c>
      <c r="M132" s="41">
        <v>550820</v>
      </c>
      <c r="N132" s="41"/>
      <c r="O132" s="38">
        <v>12272513</v>
      </c>
      <c r="P132" s="42">
        <f t="shared" si="5"/>
        <v>106701622</v>
      </c>
      <c r="Q132" s="42"/>
      <c r="R132" s="33" t="e">
        <f>(I132/#REF!)/1000000</f>
        <v>#REF!</v>
      </c>
      <c r="S132" s="33" t="e">
        <f>(L132/#REF!)/1000000</f>
        <v>#REF!</v>
      </c>
      <c r="T132" s="33" t="e">
        <f>((P132-I132-L132)/#REF!)/1000000</f>
        <v>#REF!</v>
      </c>
      <c r="U132" s="33" t="e">
        <f>(P132/#REF!)/1000000</f>
        <v>#REF!</v>
      </c>
      <c r="V132" s="42"/>
      <c r="W132" s="43"/>
    </row>
    <row r="133" spans="1:86">
      <c r="A133" s="44"/>
      <c r="B133" s="36" t="s">
        <v>26</v>
      </c>
      <c r="C133" s="37"/>
      <c r="D133" s="38">
        <v>111845970</v>
      </c>
      <c r="E133" s="39" t="e">
        <f>D133-#REF!</f>
        <v>#REF!</v>
      </c>
      <c r="F133" s="39"/>
      <c r="G133" s="29" t="e">
        <f>(#REF!/#REF!)/1000000</f>
        <v>#REF!</v>
      </c>
      <c r="H133" s="40"/>
      <c r="I133" s="41">
        <v>62562442</v>
      </c>
      <c r="J133" s="41"/>
      <c r="K133" s="41">
        <v>468120</v>
      </c>
      <c r="L133" s="41">
        <v>32924675</v>
      </c>
      <c r="M133" s="41">
        <v>395700</v>
      </c>
      <c r="N133" s="41"/>
      <c r="O133" s="38">
        <v>15495033</v>
      </c>
      <c r="P133" s="42">
        <f t="shared" si="5"/>
        <v>111845970</v>
      </c>
      <c r="Q133" s="42"/>
      <c r="R133" s="33" t="e">
        <f>(I133/#REF!)/1000000</f>
        <v>#REF!</v>
      </c>
      <c r="S133" s="33" t="e">
        <f>(L133/#REF!)/1000000</f>
        <v>#REF!</v>
      </c>
      <c r="T133" s="33" t="e">
        <f>((P133-I133-L133)/#REF!)/1000000</f>
        <v>#REF!</v>
      </c>
      <c r="U133" s="33" t="e">
        <f>(P133/#REF!)/1000000</f>
        <v>#REF!</v>
      </c>
      <c r="V133" s="42"/>
      <c r="W133" s="43"/>
    </row>
    <row r="134" spans="1:86">
      <c r="A134" s="44"/>
      <c r="B134" s="36" t="s">
        <v>27</v>
      </c>
      <c r="C134" s="37"/>
      <c r="D134" s="38">
        <v>107536411</v>
      </c>
      <c r="E134" s="39" t="e">
        <f>D134-#REF!</f>
        <v>#REF!</v>
      </c>
      <c r="F134" s="39"/>
      <c r="G134" s="29" t="e">
        <f>(#REF!/#REF!)/1000000</f>
        <v>#REF!</v>
      </c>
      <c r="H134" s="40"/>
      <c r="I134" s="41">
        <v>59157775</v>
      </c>
      <c r="J134" s="41"/>
      <c r="K134" s="41">
        <v>452380</v>
      </c>
      <c r="L134" s="41">
        <v>34452953</v>
      </c>
      <c r="M134" s="41">
        <v>432560</v>
      </c>
      <c r="N134" s="41"/>
      <c r="O134" s="38">
        <v>13040743</v>
      </c>
      <c r="P134" s="42">
        <f t="shared" si="5"/>
        <v>107536411</v>
      </c>
      <c r="Q134" s="42"/>
      <c r="R134" s="33" t="e">
        <f>(I134/#REF!)/1000000</f>
        <v>#REF!</v>
      </c>
      <c r="S134" s="33" t="e">
        <f>(L134/#REF!)/1000000</f>
        <v>#REF!</v>
      </c>
      <c r="T134" s="33" t="e">
        <f>((P134-I134-L134)/#REF!)/1000000</f>
        <v>#REF!</v>
      </c>
      <c r="U134" s="33" t="e">
        <f>(P134/#REF!)/1000000</f>
        <v>#REF!</v>
      </c>
      <c r="V134" s="42"/>
      <c r="W134" s="43"/>
    </row>
    <row r="135" spans="1:86">
      <c r="A135" s="44"/>
      <c r="B135" s="36" t="s">
        <v>28</v>
      </c>
      <c r="C135" s="37"/>
      <c r="D135" s="38">
        <v>110249911</v>
      </c>
      <c r="E135" s="39" t="e">
        <f>D135-#REF!</f>
        <v>#REF!</v>
      </c>
      <c r="F135" s="39"/>
      <c r="G135" s="29" t="e">
        <f>(#REF!/#REF!)/1000000</f>
        <v>#REF!</v>
      </c>
      <c r="H135" s="40"/>
      <c r="I135" s="41">
        <v>54486960</v>
      </c>
      <c r="J135" s="41"/>
      <c r="K135" s="41">
        <v>4185000</v>
      </c>
      <c r="L135" s="41">
        <v>41899601</v>
      </c>
      <c r="M135" s="41">
        <v>435900</v>
      </c>
      <c r="N135" s="41"/>
      <c r="O135" s="38">
        <v>9242450</v>
      </c>
      <c r="P135" s="42">
        <f t="shared" si="5"/>
        <v>110249911</v>
      </c>
      <c r="Q135" s="42"/>
      <c r="R135" s="33" t="e">
        <f>(I135/#REF!)/1000000</f>
        <v>#REF!</v>
      </c>
      <c r="S135" s="33" t="e">
        <f>(L135/#REF!)/1000000</f>
        <v>#REF!</v>
      </c>
      <c r="T135" s="33" t="e">
        <f>((P135-I135-L135)/#REF!)/1000000</f>
        <v>#REF!</v>
      </c>
      <c r="U135" s="33" t="e">
        <f>(P135/#REF!)/1000000</f>
        <v>#REF!</v>
      </c>
      <c r="V135" s="42"/>
      <c r="W135" s="43"/>
    </row>
    <row r="136" spans="1:86">
      <c r="A136" s="44"/>
      <c r="B136" s="36" t="s">
        <v>29</v>
      </c>
      <c r="C136" s="37"/>
      <c r="D136" s="38">
        <v>100786897</v>
      </c>
      <c r="E136" s="39" t="e">
        <f>D136-#REF!</f>
        <v>#REF!</v>
      </c>
      <c r="F136" s="39"/>
      <c r="G136" s="29" t="e">
        <f>(#REF!/#REF!)/1000000</f>
        <v>#REF!</v>
      </c>
      <c r="H136" s="40"/>
      <c r="I136" s="41">
        <v>53676991</v>
      </c>
      <c r="J136" s="41"/>
      <c r="K136" s="41">
        <v>145380</v>
      </c>
      <c r="L136" s="41">
        <v>38268293</v>
      </c>
      <c r="M136" s="41">
        <v>269920</v>
      </c>
      <c r="N136" s="41"/>
      <c r="O136" s="38">
        <v>8426313</v>
      </c>
      <c r="P136" s="42">
        <f t="shared" si="5"/>
        <v>100786897</v>
      </c>
      <c r="Q136" s="42"/>
      <c r="R136" s="33" t="e">
        <f>(I136/#REF!)/1000000</f>
        <v>#REF!</v>
      </c>
      <c r="S136" s="33" t="e">
        <f>(L136/#REF!)/1000000</f>
        <v>#REF!</v>
      </c>
      <c r="T136" s="33" t="e">
        <f>((P136-I136-L136)/#REF!)/1000000</f>
        <v>#REF!</v>
      </c>
      <c r="U136" s="33" t="e">
        <f>(P136/#REF!)/1000000</f>
        <v>#REF!</v>
      </c>
      <c r="V136" s="42"/>
      <c r="W136" s="43"/>
    </row>
    <row r="137" spans="1:86">
      <c r="A137" s="44"/>
      <c r="B137" s="36" t="s">
        <v>30</v>
      </c>
      <c r="C137" s="37"/>
      <c r="D137" s="38">
        <v>93400630</v>
      </c>
      <c r="E137" s="39" t="e">
        <f>D137-#REF!</f>
        <v>#REF!</v>
      </c>
      <c r="F137" s="39"/>
      <c r="G137" s="29" t="e">
        <f>(#REF!/#REF!)/1000000</f>
        <v>#REF!</v>
      </c>
      <c r="H137" s="40"/>
      <c r="I137" s="41">
        <v>53432432</v>
      </c>
      <c r="J137" s="41"/>
      <c r="K137" s="41">
        <v>440741</v>
      </c>
      <c r="L137" s="41">
        <v>33500920</v>
      </c>
      <c r="M137" s="41">
        <v>356640</v>
      </c>
      <c r="N137" s="41"/>
      <c r="O137" s="38">
        <v>5669897</v>
      </c>
      <c r="P137" s="42">
        <f t="shared" si="5"/>
        <v>93400630</v>
      </c>
      <c r="Q137" s="42"/>
      <c r="R137" s="33" t="e">
        <f>(I137/#REF!)/1000000</f>
        <v>#REF!</v>
      </c>
      <c r="S137" s="33" t="e">
        <f>(L137/#REF!)/1000000</f>
        <v>#REF!</v>
      </c>
      <c r="T137" s="33" t="e">
        <f>((P137-I137-L137)/#REF!)/1000000</f>
        <v>#REF!</v>
      </c>
      <c r="U137" s="33" t="e">
        <f>(P137/#REF!)/1000000</f>
        <v>#REF!</v>
      </c>
      <c r="V137" s="42"/>
      <c r="W137" s="43"/>
    </row>
    <row r="138" spans="1:86">
      <c r="A138" s="44"/>
      <c r="B138" s="36" t="s">
        <v>31</v>
      </c>
      <c r="C138" s="37"/>
      <c r="D138" s="38">
        <v>95067873</v>
      </c>
      <c r="E138" s="39" t="e">
        <f>D138-#REF!</f>
        <v>#REF!</v>
      </c>
      <c r="F138" s="39"/>
      <c r="G138" s="29" t="e">
        <f>(#REF!/#REF!)/1000000</f>
        <v>#REF!</v>
      </c>
      <c r="H138" s="40"/>
      <c r="I138" s="41">
        <v>53150434</v>
      </c>
      <c r="J138" s="41"/>
      <c r="K138" s="41"/>
      <c r="L138" s="41">
        <v>37675931</v>
      </c>
      <c r="M138" s="41">
        <v>162260</v>
      </c>
      <c r="N138" s="41"/>
      <c r="O138" s="38">
        <v>4079248</v>
      </c>
      <c r="P138" s="42">
        <f t="shared" si="5"/>
        <v>95067873</v>
      </c>
      <c r="Q138" s="42"/>
      <c r="R138" s="33" t="e">
        <f>(I138/#REF!)/1000000</f>
        <v>#REF!</v>
      </c>
      <c r="S138" s="33" t="e">
        <f>(L138/#REF!)/1000000</f>
        <v>#REF!</v>
      </c>
      <c r="T138" s="33" t="e">
        <f>((P138-I138-L138)/#REF!)/1000000</f>
        <v>#REF!</v>
      </c>
      <c r="U138" s="33" t="e">
        <f>(P138/#REF!)/1000000</f>
        <v>#REF!</v>
      </c>
      <c r="V138" s="42"/>
      <c r="W138" s="43"/>
    </row>
    <row r="139" spans="1:86">
      <c r="A139" s="44"/>
      <c r="B139" s="36" t="s">
        <v>32</v>
      </c>
      <c r="C139" s="37"/>
      <c r="D139" s="38">
        <v>89998991</v>
      </c>
      <c r="E139" s="39" t="e">
        <f>D139-#REF!</f>
        <v>#REF!</v>
      </c>
      <c r="F139" s="39"/>
      <c r="G139" s="29" t="e">
        <f>(#REF!/#REF!)/1000000</f>
        <v>#REF!</v>
      </c>
      <c r="H139" s="40"/>
      <c r="I139" s="41">
        <v>39906598</v>
      </c>
      <c r="J139" s="41"/>
      <c r="K139" s="41">
        <v>563700</v>
      </c>
      <c r="L139" s="41">
        <v>43710036</v>
      </c>
      <c r="M139" s="41">
        <v>556380</v>
      </c>
      <c r="N139" s="41"/>
      <c r="O139" s="38">
        <v>5262277</v>
      </c>
      <c r="P139" s="42">
        <f t="shared" si="5"/>
        <v>89998991</v>
      </c>
      <c r="Q139" s="42"/>
      <c r="R139" s="33" t="e">
        <f>(I139/#REF!)/1000000</f>
        <v>#REF!</v>
      </c>
      <c r="S139" s="33" t="e">
        <f>(L139/#REF!)/1000000</f>
        <v>#REF!</v>
      </c>
      <c r="T139" s="33" t="e">
        <f>((P139-I139-L139)/#REF!)/1000000</f>
        <v>#REF!</v>
      </c>
      <c r="U139" s="33" t="e">
        <f>(P139/#REF!)/1000000</f>
        <v>#REF!</v>
      </c>
      <c r="V139" s="42"/>
      <c r="W139" s="43"/>
    </row>
    <row r="140" spans="1:86">
      <c r="A140" s="44"/>
      <c r="B140" s="36" t="s">
        <v>33</v>
      </c>
      <c r="C140" s="37"/>
      <c r="D140" s="38">
        <v>90947341</v>
      </c>
      <c r="E140" s="39" t="e">
        <f>D140-#REF!</f>
        <v>#REF!</v>
      </c>
      <c r="F140" s="39"/>
      <c r="G140" s="29" t="e">
        <f>(#REF!/#REF!)/1000000</f>
        <v>#REF!</v>
      </c>
      <c r="H140" s="40"/>
      <c r="I140" s="41">
        <v>47553742</v>
      </c>
      <c r="J140" s="41"/>
      <c r="K140" s="41">
        <v>247620</v>
      </c>
      <c r="L140" s="41">
        <v>37844191</v>
      </c>
      <c r="M140" s="41">
        <v>242880</v>
      </c>
      <c r="N140" s="41"/>
      <c r="O140" s="38">
        <v>5058908</v>
      </c>
      <c r="P140" s="42">
        <f t="shared" si="5"/>
        <v>90947341</v>
      </c>
      <c r="Q140" s="42"/>
      <c r="R140" s="33" t="e">
        <f>(I140/#REF!)/1000000</f>
        <v>#REF!</v>
      </c>
      <c r="S140" s="33" t="e">
        <f>(L140/#REF!)/1000000</f>
        <v>#REF!</v>
      </c>
      <c r="T140" s="33" t="e">
        <f>((P140-I140-L140)/#REF!)/1000000</f>
        <v>#REF!</v>
      </c>
      <c r="U140" s="33" t="e">
        <f>(P140/#REF!)/1000000</f>
        <v>#REF!</v>
      </c>
      <c r="V140" s="42"/>
      <c r="W140" s="43"/>
    </row>
    <row r="141" spans="1:86" s="25" customFormat="1">
      <c r="A141" s="24">
        <v>2006</v>
      </c>
      <c r="B141" s="25" t="s">
        <v>21</v>
      </c>
      <c r="C141" s="26"/>
      <c r="D141" s="27">
        <v>101522376</v>
      </c>
      <c r="E141" s="28" t="e">
        <f>D141-#REF!</f>
        <v>#REF!</v>
      </c>
      <c r="F141" s="28"/>
      <c r="G141" s="29" t="e">
        <f>(#REF!/#REF!)/1000000</f>
        <v>#REF!</v>
      </c>
      <c r="H141" s="30"/>
      <c r="I141" s="31">
        <v>56019050</v>
      </c>
      <c r="J141" s="31"/>
      <c r="K141" s="31">
        <v>276360</v>
      </c>
      <c r="L141" s="31">
        <v>38902918</v>
      </c>
      <c r="M141" s="31">
        <v>160320</v>
      </c>
      <c r="N141" s="31"/>
      <c r="O141" s="27">
        <v>6163728</v>
      </c>
      <c r="P141" s="32">
        <f t="shared" si="5"/>
        <v>101522376</v>
      </c>
      <c r="Q141" s="32"/>
      <c r="R141" s="33" t="e">
        <f>(I141/#REF!)/1000000</f>
        <v>#REF!</v>
      </c>
      <c r="S141" s="33" t="e">
        <f>(L141/#REF!)/1000000</f>
        <v>#REF!</v>
      </c>
      <c r="T141" s="33" t="e">
        <f>((P141-I141-L141)/#REF!)/1000000</f>
        <v>#REF!</v>
      </c>
      <c r="U141" s="33" t="e">
        <f>(P141/#REF!)/1000000</f>
        <v>#REF!</v>
      </c>
      <c r="V141" s="32"/>
      <c r="W141" s="34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</row>
    <row r="142" spans="1:86">
      <c r="A142" s="44"/>
      <c r="B142" s="36" t="s">
        <v>22</v>
      </c>
      <c r="C142" s="37"/>
      <c r="D142" s="38">
        <v>92291568</v>
      </c>
      <c r="E142" s="39" t="e">
        <f>D142-#REF!</f>
        <v>#REF!</v>
      </c>
      <c r="F142" s="39"/>
      <c r="G142" s="29" t="e">
        <f>(#REF!/#REF!)/1000000</f>
        <v>#REF!</v>
      </c>
      <c r="H142" s="40"/>
      <c r="I142" s="41">
        <v>49703349</v>
      </c>
      <c r="J142" s="41"/>
      <c r="K142" s="41"/>
      <c r="L142" s="41">
        <v>35939418</v>
      </c>
      <c r="M142" s="41">
        <v>170980</v>
      </c>
      <c r="N142" s="41"/>
      <c r="O142" s="38">
        <v>6477821</v>
      </c>
      <c r="P142" s="42">
        <f t="shared" si="5"/>
        <v>92291568</v>
      </c>
      <c r="Q142" s="42"/>
      <c r="R142" s="33" t="e">
        <f>(I142/#REF!)/1000000</f>
        <v>#REF!</v>
      </c>
      <c r="S142" s="33" t="e">
        <f>(L142/#REF!)/1000000</f>
        <v>#REF!</v>
      </c>
      <c r="T142" s="33" t="e">
        <f>((P142-I142-L142)/#REF!)/1000000</f>
        <v>#REF!</v>
      </c>
      <c r="U142" s="33" t="e">
        <f>(P142/#REF!)/1000000</f>
        <v>#REF!</v>
      </c>
      <c r="V142" s="42"/>
      <c r="W142" s="43"/>
    </row>
    <row r="143" spans="1:86">
      <c r="A143" s="44"/>
      <c r="B143" s="36" t="s">
        <v>24</v>
      </c>
      <c r="C143" s="37"/>
      <c r="D143" s="38">
        <v>109067921</v>
      </c>
      <c r="E143" s="39" t="e">
        <f>D143-#REF!</f>
        <v>#REF!</v>
      </c>
      <c r="F143" s="39"/>
      <c r="G143" s="29" t="e">
        <f>(#REF!/#REF!)/1000000</f>
        <v>#REF!</v>
      </c>
      <c r="H143" s="40"/>
      <c r="I143" s="41">
        <v>60463970</v>
      </c>
      <c r="J143" s="41"/>
      <c r="K143" s="41">
        <v>298280</v>
      </c>
      <c r="L143" s="41">
        <v>42487304</v>
      </c>
      <c r="M143" s="41">
        <v>410317</v>
      </c>
      <c r="N143" s="41"/>
      <c r="O143" s="38">
        <v>5408050</v>
      </c>
      <c r="P143" s="42">
        <f t="shared" si="5"/>
        <v>109067921</v>
      </c>
      <c r="Q143" s="42"/>
      <c r="R143" s="33" t="e">
        <f>(I143/#REF!)/1000000</f>
        <v>#REF!</v>
      </c>
      <c r="S143" s="33" t="e">
        <f>(L143/#REF!)/1000000</f>
        <v>#REF!</v>
      </c>
      <c r="T143" s="33" t="e">
        <f>((P143-I143-L143)/#REF!)/1000000</f>
        <v>#REF!</v>
      </c>
      <c r="U143" s="33" t="e">
        <f>(P143/#REF!)/1000000</f>
        <v>#REF!</v>
      </c>
      <c r="V143" s="42"/>
      <c r="W143" s="43"/>
    </row>
    <row r="144" spans="1:86">
      <c r="A144" s="44"/>
      <c r="B144" s="36" t="s">
        <v>25</v>
      </c>
      <c r="C144" s="37"/>
      <c r="D144" s="38">
        <v>99739428</v>
      </c>
      <c r="E144" s="39" t="e">
        <f>D144-#REF!</f>
        <v>#REF!</v>
      </c>
      <c r="F144" s="39"/>
      <c r="G144" s="29" t="e">
        <f>(#REF!/#REF!)/1000000</f>
        <v>#REF!</v>
      </c>
      <c r="H144" s="40"/>
      <c r="I144" s="41">
        <v>50434366</v>
      </c>
      <c r="J144" s="41"/>
      <c r="K144" s="41">
        <v>641300</v>
      </c>
      <c r="L144" s="41">
        <v>43143978</v>
      </c>
      <c r="M144" s="41">
        <v>333882</v>
      </c>
      <c r="N144" s="41"/>
      <c r="O144" s="38">
        <v>5185902</v>
      </c>
      <c r="P144" s="42">
        <f t="shared" si="5"/>
        <v>99739428</v>
      </c>
      <c r="Q144" s="42"/>
      <c r="R144" s="33" t="e">
        <f>(I144/#REF!)/1000000</f>
        <v>#REF!</v>
      </c>
      <c r="S144" s="33" t="e">
        <f>(L144/#REF!)/1000000</f>
        <v>#REF!</v>
      </c>
      <c r="T144" s="33" t="e">
        <f>((P144-I144-L144)/#REF!)/1000000</f>
        <v>#REF!</v>
      </c>
      <c r="U144" s="33" t="e">
        <f>(P144/#REF!)/1000000</f>
        <v>#REF!</v>
      </c>
      <c r="V144" s="42"/>
      <c r="W144" s="43"/>
    </row>
    <row r="145" spans="1:86">
      <c r="A145" s="44"/>
      <c r="B145" s="36" t="s">
        <v>26</v>
      </c>
      <c r="C145" s="37"/>
      <c r="D145" s="38">
        <v>99567775</v>
      </c>
      <c r="E145" s="39" t="e">
        <f>D145-#REF!</f>
        <v>#REF!</v>
      </c>
      <c r="F145" s="39"/>
      <c r="G145" s="29" t="e">
        <f>(#REF!/#REF!)/1000000</f>
        <v>#REF!</v>
      </c>
      <c r="H145" s="40"/>
      <c r="I145" s="41">
        <v>44738849</v>
      </c>
      <c r="J145" s="41"/>
      <c r="K145" s="41">
        <v>494040</v>
      </c>
      <c r="L145" s="41">
        <v>46608278</v>
      </c>
      <c r="M145" s="41">
        <v>412835</v>
      </c>
      <c r="N145" s="41"/>
      <c r="O145" s="38">
        <v>7313773</v>
      </c>
      <c r="P145" s="42">
        <f t="shared" si="5"/>
        <v>99567775</v>
      </c>
      <c r="Q145" s="42"/>
      <c r="R145" s="33" t="e">
        <f>(I145/#REF!)/1000000</f>
        <v>#REF!</v>
      </c>
      <c r="S145" s="33" t="e">
        <f>(L145/#REF!)/1000000</f>
        <v>#REF!</v>
      </c>
      <c r="T145" s="33" t="e">
        <f>((P145-I145-L145)/#REF!)/1000000</f>
        <v>#REF!</v>
      </c>
      <c r="U145" s="33" t="e">
        <f>(P145/#REF!)/1000000</f>
        <v>#REF!</v>
      </c>
      <c r="V145" s="42"/>
      <c r="W145" s="43"/>
    </row>
    <row r="146" spans="1:86">
      <c r="A146" s="44"/>
      <c r="B146" s="36" t="s">
        <v>27</v>
      </c>
      <c r="C146" s="37"/>
      <c r="D146" s="38">
        <v>95026343</v>
      </c>
      <c r="E146" s="39" t="e">
        <f>D146-#REF!</f>
        <v>#REF!</v>
      </c>
      <c r="F146" s="39"/>
      <c r="G146" s="29" t="e">
        <f>(#REF!/#REF!)/1000000</f>
        <v>#REF!</v>
      </c>
      <c r="H146" s="40"/>
      <c r="I146" s="41">
        <v>42375308</v>
      </c>
      <c r="J146" s="41"/>
      <c r="K146" s="41">
        <v>595040</v>
      </c>
      <c r="L146" s="41">
        <v>45821613</v>
      </c>
      <c r="M146" s="41"/>
      <c r="N146" s="41">
        <v>508862</v>
      </c>
      <c r="O146" s="38">
        <v>5725520</v>
      </c>
      <c r="P146" s="42">
        <f t="shared" si="5"/>
        <v>95026343</v>
      </c>
      <c r="Q146" s="42"/>
      <c r="R146" s="33" t="e">
        <f>(I146/#REF!)/1000000</f>
        <v>#REF!</v>
      </c>
      <c r="S146" s="33" t="e">
        <f>(L146/#REF!)/1000000</f>
        <v>#REF!</v>
      </c>
      <c r="T146" s="33" t="e">
        <f>((P146-I146-L146)/#REF!)/1000000</f>
        <v>#REF!</v>
      </c>
      <c r="U146" s="33" t="e">
        <f>(P146/#REF!)/1000000</f>
        <v>#REF!</v>
      </c>
      <c r="V146" s="42"/>
      <c r="W146" s="43"/>
    </row>
    <row r="147" spans="1:86">
      <c r="A147" s="44"/>
      <c r="B147" s="36" t="s">
        <v>28</v>
      </c>
      <c r="C147" s="37"/>
      <c r="D147" s="38">
        <v>94802693</v>
      </c>
      <c r="E147" s="39" t="e">
        <f>D147-#REF!</f>
        <v>#REF!</v>
      </c>
      <c r="F147" s="39"/>
      <c r="G147" s="29" t="e">
        <f>(#REF!/#REF!)/1000000</f>
        <v>#REF!</v>
      </c>
      <c r="H147" s="40"/>
      <c r="I147" s="41">
        <v>42376750</v>
      </c>
      <c r="J147" s="41"/>
      <c r="K147" s="41">
        <v>297140</v>
      </c>
      <c r="L147" s="41">
        <v>46788621</v>
      </c>
      <c r="M147" s="41"/>
      <c r="N147" s="41">
        <v>294342</v>
      </c>
      <c r="O147" s="38">
        <v>5045840</v>
      </c>
      <c r="P147" s="42">
        <f t="shared" si="5"/>
        <v>94802693</v>
      </c>
      <c r="Q147" s="42"/>
      <c r="R147" s="33" t="e">
        <f>(I147/#REF!)/1000000</f>
        <v>#REF!</v>
      </c>
      <c r="S147" s="33" t="e">
        <f>(L147/#REF!)/1000000</f>
        <v>#REF!</v>
      </c>
      <c r="T147" s="33" t="e">
        <f>((P147-I147-L147)/#REF!)/1000000</f>
        <v>#REF!</v>
      </c>
      <c r="U147" s="33" t="e">
        <f>(P147/#REF!)/1000000</f>
        <v>#REF!</v>
      </c>
      <c r="V147" s="42"/>
      <c r="W147" s="43"/>
    </row>
    <row r="148" spans="1:86">
      <c r="A148" s="44"/>
      <c r="B148" s="36" t="s">
        <v>29</v>
      </c>
      <c r="C148" s="37"/>
      <c r="D148" s="38">
        <v>100301206</v>
      </c>
      <c r="E148" s="39" t="e">
        <f>D148-#REF!</f>
        <v>#REF!</v>
      </c>
      <c r="F148" s="39"/>
      <c r="G148" s="29" t="e">
        <f>(#REF!/#REF!)/1000000</f>
        <v>#REF!</v>
      </c>
      <c r="H148" s="40"/>
      <c r="I148" s="41">
        <v>40141257</v>
      </c>
      <c r="J148" s="41"/>
      <c r="K148" s="41">
        <v>1068800</v>
      </c>
      <c r="L148" s="41">
        <v>50000132</v>
      </c>
      <c r="M148" s="41"/>
      <c r="N148" s="41">
        <v>393684</v>
      </c>
      <c r="O148" s="38">
        <v>8697333</v>
      </c>
      <c r="P148" s="42">
        <f t="shared" si="5"/>
        <v>100301206</v>
      </c>
      <c r="Q148" s="42"/>
      <c r="R148" s="33" t="e">
        <f>(I148/#REF!)/1000000</f>
        <v>#REF!</v>
      </c>
      <c r="S148" s="33" t="e">
        <f>(L148/#REF!)/1000000</f>
        <v>#REF!</v>
      </c>
      <c r="T148" s="33" t="e">
        <f>((P148-I148-L148)/#REF!)/1000000</f>
        <v>#REF!</v>
      </c>
      <c r="U148" s="33" t="e">
        <f>(P148/#REF!)/1000000</f>
        <v>#REF!</v>
      </c>
      <c r="V148" s="42"/>
      <c r="W148" s="43"/>
    </row>
    <row r="149" spans="1:86">
      <c r="A149" s="44"/>
      <c r="B149" s="36" t="s">
        <v>30</v>
      </c>
      <c r="C149" s="37"/>
      <c r="D149" s="38">
        <v>89312699</v>
      </c>
      <c r="E149" s="39" t="e">
        <f>D149-#REF!</f>
        <v>#REF!</v>
      </c>
      <c r="F149" s="39"/>
      <c r="G149" s="29" t="e">
        <f>(#REF!/#REF!)/1000000</f>
        <v>#REF!</v>
      </c>
      <c r="H149" s="40"/>
      <c r="I149" s="41">
        <v>45812209</v>
      </c>
      <c r="J149" s="41"/>
      <c r="K149" s="41">
        <v>247020</v>
      </c>
      <c r="L149" s="41">
        <v>38261116</v>
      </c>
      <c r="M149" s="41"/>
      <c r="N149" s="41">
        <v>477104</v>
      </c>
      <c r="O149" s="38">
        <v>4515250</v>
      </c>
      <c r="P149" s="42">
        <f t="shared" si="5"/>
        <v>89312699</v>
      </c>
      <c r="Q149" s="42"/>
      <c r="R149" s="33" t="e">
        <f>(I149/#REF!)/1000000</f>
        <v>#REF!</v>
      </c>
      <c r="S149" s="33" t="e">
        <f>(L149/#REF!)/1000000</f>
        <v>#REF!</v>
      </c>
      <c r="T149" s="33" t="e">
        <f>((P149-I149-L149)/#REF!)/1000000</f>
        <v>#REF!</v>
      </c>
      <c r="U149" s="33" t="e">
        <f>(P149/#REF!)/1000000</f>
        <v>#REF!</v>
      </c>
      <c r="V149" s="42"/>
      <c r="W149" s="43"/>
    </row>
    <row r="150" spans="1:86">
      <c r="A150" s="44"/>
      <c r="B150" s="36" t="s">
        <v>31</v>
      </c>
      <c r="C150" s="37"/>
      <c r="D150" s="38">
        <v>87451586</v>
      </c>
      <c r="E150" s="39" t="e">
        <f>D150-#REF!</f>
        <v>#REF!</v>
      </c>
      <c r="F150" s="39"/>
      <c r="G150" s="29" t="e">
        <f>(#REF!/#REF!)/1000000</f>
        <v>#REF!</v>
      </c>
      <c r="H150" s="40"/>
      <c r="I150" s="41">
        <v>40155058</v>
      </c>
      <c r="J150" s="41"/>
      <c r="K150" s="41">
        <v>634500</v>
      </c>
      <c r="L150" s="41">
        <v>41897021</v>
      </c>
      <c r="M150" s="41"/>
      <c r="N150" s="41"/>
      <c r="O150" s="38">
        <v>4765007</v>
      </c>
      <c r="P150" s="42">
        <f t="shared" si="5"/>
        <v>87451586</v>
      </c>
      <c r="Q150" s="42"/>
      <c r="R150" s="33" t="e">
        <f>(I150/#REF!)/1000000</f>
        <v>#REF!</v>
      </c>
      <c r="S150" s="33" t="e">
        <f>(L150/#REF!)/1000000</f>
        <v>#REF!</v>
      </c>
      <c r="T150" s="33" t="e">
        <f>((P150-I150-L150)/#REF!)/1000000</f>
        <v>#REF!</v>
      </c>
      <c r="U150" s="33" t="e">
        <f>(P150/#REF!)/1000000</f>
        <v>#REF!</v>
      </c>
      <c r="V150" s="42"/>
      <c r="W150" s="43"/>
    </row>
    <row r="151" spans="1:86">
      <c r="A151" s="44"/>
      <c r="B151" s="36" t="s">
        <v>32</v>
      </c>
      <c r="C151" s="37"/>
      <c r="D151" s="38">
        <v>87681973</v>
      </c>
      <c r="E151" s="39" t="e">
        <f>D151-#REF!</f>
        <v>#REF!</v>
      </c>
      <c r="F151" s="39"/>
      <c r="G151" s="29" t="e">
        <f>(#REF!/#REF!)/1000000</f>
        <v>#REF!</v>
      </c>
      <c r="H151" s="40"/>
      <c r="I151" s="41">
        <v>39779650</v>
      </c>
      <c r="J151" s="41"/>
      <c r="K151" s="41">
        <v>351180</v>
      </c>
      <c r="L151" s="41">
        <v>39845070</v>
      </c>
      <c r="M151" s="41">
        <v>96620</v>
      </c>
      <c r="N151" s="41"/>
      <c r="O151" s="38">
        <v>7609453</v>
      </c>
      <c r="P151" s="42">
        <f t="shared" si="5"/>
        <v>87681973</v>
      </c>
      <c r="Q151" s="42"/>
      <c r="R151" s="33" t="e">
        <f>(I151/#REF!)/1000000</f>
        <v>#REF!</v>
      </c>
      <c r="S151" s="33" t="e">
        <f>(L151/#REF!)/1000000</f>
        <v>#REF!</v>
      </c>
      <c r="T151" s="33" t="e">
        <f>((P151-I151-L151)/#REF!)/1000000</f>
        <v>#REF!</v>
      </c>
      <c r="U151" s="33" t="e">
        <f>(P151/#REF!)/1000000</f>
        <v>#REF!</v>
      </c>
      <c r="V151" s="42"/>
      <c r="W151" s="43"/>
    </row>
    <row r="152" spans="1:86">
      <c r="A152" s="44"/>
      <c r="B152" s="36" t="s">
        <v>33</v>
      </c>
      <c r="C152" s="37"/>
      <c r="D152" s="38">
        <v>88928335</v>
      </c>
      <c r="E152" s="39" t="e">
        <f>D152-#REF!</f>
        <v>#REF!</v>
      </c>
      <c r="F152" s="39"/>
      <c r="G152" s="29" t="e">
        <f>(#REF!/#REF!)/1000000</f>
        <v>#REF!</v>
      </c>
      <c r="H152" s="40"/>
      <c r="I152" s="41">
        <v>38821394</v>
      </c>
      <c r="J152" s="45"/>
      <c r="K152" s="41">
        <v>446780</v>
      </c>
      <c r="L152" s="41">
        <v>41530105</v>
      </c>
      <c r="M152" s="41"/>
      <c r="N152" s="41"/>
      <c r="O152" s="38">
        <v>8130056</v>
      </c>
      <c r="P152" s="42">
        <f t="shared" si="5"/>
        <v>88928335</v>
      </c>
      <c r="Q152" s="42"/>
      <c r="R152" s="33" t="e">
        <f>(I152/#REF!)/1000000</f>
        <v>#REF!</v>
      </c>
      <c r="S152" s="33" t="e">
        <f>(L152/#REF!)/1000000</f>
        <v>#REF!</v>
      </c>
      <c r="T152" s="33" t="e">
        <f>((P152-I152-L152)/#REF!)/1000000</f>
        <v>#REF!</v>
      </c>
      <c r="U152" s="33" t="e">
        <f>(P152/#REF!)/1000000</f>
        <v>#REF!</v>
      </c>
      <c r="V152" s="42"/>
      <c r="W152" s="43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</row>
    <row r="153" spans="1:86">
      <c r="A153" s="24">
        <v>2007</v>
      </c>
      <c r="B153" s="25" t="s">
        <v>21</v>
      </c>
      <c r="C153" s="26"/>
      <c r="D153" s="27">
        <v>94734414</v>
      </c>
      <c r="E153" s="28" t="e">
        <f>D153-#REF!</f>
        <v>#REF!</v>
      </c>
      <c r="F153" s="28"/>
      <c r="G153" s="29" t="e">
        <f>(#REF!/#REF!)/1000000</f>
        <v>#REF!</v>
      </c>
      <c r="H153" s="31"/>
      <c r="I153" s="31">
        <v>43058224</v>
      </c>
      <c r="J153" s="31"/>
      <c r="K153" s="31">
        <v>1446400</v>
      </c>
      <c r="L153" s="31">
        <v>41784589</v>
      </c>
      <c r="M153" s="31"/>
      <c r="N153" s="31"/>
      <c r="O153" s="27">
        <v>8445201</v>
      </c>
      <c r="P153" s="32">
        <f t="shared" si="5"/>
        <v>94734414</v>
      </c>
      <c r="Q153" s="32"/>
      <c r="R153" s="33" t="e">
        <f>(I153/#REF!)/1000000</f>
        <v>#REF!</v>
      </c>
      <c r="S153" s="33" t="e">
        <f>(L153/#REF!)/1000000</f>
        <v>#REF!</v>
      </c>
      <c r="T153" s="33" t="e">
        <f>((P153-I153-L153)/#REF!)/1000000</f>
        <v>#REF!</v>
      </c>
      <c r="U153" s="33" t="e">
        <f>(P153/#REF!)/1000000</f>
        <v>#REF!</v>
      </c>
      <c r="V153" s="32"/>
      <c r="W153" s="31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</row>
    <row r="154" spans="1:86">
      <c r="A154" s="44"/>
      <c r="B154" s="36" t="s">
        <v>22</v>
      </c>
      <c r="C154" s="37"/>
      <c r="D154" s="38">
        <v>81571557</v>
      </c>
      <c r="E154" s="39" t="e">
        <f>D154-#REF!</f>
        <v>#REF!</v>
      </c>
      <c r="F154" s="39"/>
      <c r="G154" s="29" t="e">
        <f>(#REF!/#REF!)/1000000</f>
        <v>#REF!</v>
      </c>
      <c r="H154" s="41"/>
      <c r="I154" s="41">
        <v>34235480</v>
      </c>
      <c r="J154" s="41"/>
      <c r="K154" s="41">
        <v>1014760</v>
      </c>
      <c r="L154" s="41">
        <v>40431880</v>
      </c>
      <c r="M154" s="41"/>
      <c r="N154" s="41"/>
      <c r="O154" s="38">
        <v>5889437</v>
      </c>
      <c r="P154" s="42">
        <f t="shared" si="5"/>
        <v>81571557</v>
      </c>
      <c r="Q154" s="42"/>
      <c r="R154" s="33" t="e">
        <f>(I154/#REF!)/1000000</f>
        <v>#REF!</v>
      </c>
      <c r="S154" s="33" t="e">
        <f>(L154/#REF!)/1000000</f>
        <v>#REF!</v>
      </c>
      <c r="T154" s="33" t="e">
        <f>((P154-I154-L154)/#REF!)/1000000</f>
        <v>#REF!</v>
      </c>
      <c r="U154" s="33" t="e">
        <f>(P154/#REF!)/1000000</f>
        <v>#REF!</v>
      </c>
      <c r="V154" s="42"/>
      <c r="W154" s="41"/>
    </row>
    <row r="155" spans="1:86">
      <c r="A155" s="44"/>
      <c r="B155" s="36" t="s">
        <v>24</v>
      </c>
      <c r="C155" s="37"/>
      <c r="D155" s="38">
        <v>94324461</v>
      </c>
      <c r="E155" s="39" t="e">
        <f>D155-#REF!</f>
        <v>#REF!</v>
      </c>
      <c r="F155" s="39"/>
      <c r="G155" s="29" t="e">
        <f>(#REF!/#REF!)/1000000</f>
        <v>#REF!</v>
      </c>
      <c r="H155" s="41"/>
      <c r="I155" s="41">
        <v>33505256</v>
      </c>
      <c r="J155" s="41"/>
      <c r="K155" s="41">
        <v>1681420</v>
      </c>
      <c r="L155" s="41">
        <v>48073945</v>
      </c>
      <c r="M155" s="41"/>
      <c r="N155" s="41"/>
      <c r="O155" s="38">
        <v>11063840</v>
      </c>
      <c r="P155" s="42">
        <f t="shared" si="5"/>
        <v>94324461</v>
      </c>
      <c r="Q155" s="42"/>
      <c r="R155" s="33" t="e">
        <f>(I155/#REF!)/1000000</f>
        <v>#REF!</v>
      </c>
      <c r="S155" s="33" t="e">
        <f>(L155/#REF!)/1000000</f>
        <v>#REF!</v>
      </c>
      <c r="T155" s="33" t="e">
        <f>((P155-I155-L155)/#REF!)/1000000</f>
        <v>#REF!</v>
      </c>
      <c r="U155" s="33" t="e">
        <f>(P155/#REF!)/1000000</f>
        <v>#REF!</v>
      </c>
      <c r="V155" s="42"/>
      <c r="W155" s="41"/>
    </row>
    <row r="156" spans="1:86">
      <c r="A156" s="44"/>
      <c r="B156" s="36" t="s">
        <v>25</v>
      </c>
      <c r="C156" s="37"/>
      <c r="D156" s="38">
        <v>89488899</v>
      </c>
      <c r="E156" s="39" t="e">
        <f>D156-#REF!</f>
        <v>#REF!</v>
      </c>
      <c r="F156" s="39"/>
      <c r="G156" s="29" t="e">
        <f>(#REF!/#REF!)/1000000</f>
        <v>#REF!</v>
      </c>
      <c r="H156" s="41"/>
      <c r="I156" s="41">
        <v>26291790</v>
      </c>
      <c r="J156" s="41"/>
      <c r="K156" s="41">
        <v>1372740</v>
      </c>
      <c r="L156" s="41">
        <v>47629859</v>
      </c>
      <c r="M156" s="41"/>
      <c r="N156" s="41"/>
      <c r="O156" s="38">
        <v>14194510</v>
      </c>
      <c r="P156" s="42">
        <f t="shared" si="5"/>
        <v>89488899</v>
      </c>
      <c r="Q156" s="42"/>
      <c r="R156" s="33" t="e">
        <f>(I156/#REF!)/1000000</f>
        <v>#REF!</v>
      </c>
      <c r="S156" s="33" t="e">
        <f>(L156/#REF!)/1000000</f>
        <v>#REF!</v>
      </c>
      <c r="T156" s="33" t="e">
        <f>((P156-I156-L156)/#REF!)/1000000</f>
        <v>#REF!</v>
      </c>
      <c r="U156" s="33" t="e">
        <f>(P156/#REF!)/1000000</f>
        <v>#REF!</v>
      </c>
      <c r="V156" s="42"/>
      <c r="W156" s="41"/>
    </row>
    <row r="157" spans="1:86">
      <c r="A157" s="44"/>
      <c r="B157" s="36" t="s">
        <v>26</v>
      </c>
      <c r="C157" s="37"/>
      <c r="D157" s="38">
        <v>86341973</v>
      </c>
      <c r="E157" s="39" t="e">
        <f>D157-#REF!</f>
        <v>#REF!</v>
      </c>
      <c r="F157" s="39"/>
      <c r="G157" s="29" t="e">
        <f>(#REF!/#REF!)/1000000</f>
        <v>#REF!</v>
      </c>
      <c r="H157" s="41"/>
      <c r="I157" s="41">
        <v>29315565</v>
      </c>
      <c r="J157" s="41"/>
      <c r="K157" s="41">
        <v>1461582</v>
      </c>
      <c r="L157" s="41">
        <v>44017331</v>
      </c>
      <c r="M157" s="41"/>
      <c r="N157" s="41"/>
      <c r="O157" s="38">
        <v>11547495</v>
      </c>
      <c r="P157" s="42">
        <f t="shared" si="5"/>
        <v>86341973</v>
      </c>
      <c r="Q157" s="42"/>
      <c r="R157" s="33" t="e">
        <f>(I157/#REF!)/1000000</f>
        <v>#REF!</v>
      </c>
      <c r="S157" s="33" t="e">
        <f>(L157/#REF!)/1000000</f>
        <v>#REF!</v>
      </c>
      <c r="T157" s="33" t="e">
        <f>((P157-I157-L157)/#REF!)/1000000</f>
        <v>#REF!</v>
      </c>
      <c r="U157" s="33" t="e">
        <f>(P157/#REF!)/1000000</f>
        <v>#REF!</v>
      </c>
      <c r="V157" s="42"/>
      <c r="W157" s="41"/>
    </row>
    <row r="158" spans="1:86">
      <c r="A158" s="44"/>
      <c r="B158" s="36" t="s">
        <v>27</v>
      </c>
      <c r="C158" s="37"/>
      <c r="D158" s="38">
        <v>79936228</v>
      </c>
      <c r="E158" s="39" t="e">
        <f>D158-#REF!</f>
        <v>#REF!</v>
      </c>
      <c r="F158" s="39"/>
      <c r="G158" s="29" t="e">
        <f>(#REF!/#REF!)/1000000</f>
        <v>#REF!</v>
      </c>
      <c r="H158" s="41"/>
      <c r="I158" s="41">
        <v>26946988</v>
      </c>
      <c r="J158" s="41"/>
      <c r="K158" s="41">
        <v>681201</v>
      </c>
      <c r="L158" s="41">
        <v>46112239</v>
      </c>
      <c r="M158" s="41"/>
      <c r="N158" s="41"/>
      <c r="O158" s="38">
        <v>6195800</v>
      </c>
      <c r="P158" s="42">
        <f t="shared" si="5"/>
        <v>79936228</v>
      </c>
      <c r="Q158" s="42"/>
      <c r="R158" s="33" t="e">
        <f>(I158/#REF!)/1000000</f>
        <v>#REF!</v>
      </c>
      <c r="S158" s="33" t="e">
        <f>(L158/#REF!)/1000000</f>
        <v>#REF!</v>
      </c>
      <c r="T158" s="33" t="e">
        <f>((P158-I158-L158)/#REF!)/1000000</f>
        <v>#REF!</v>
      </c>
      <c r="U158" s="33" t="e">
        <f>(P158/#REF!)/1000000</f>
        <v>#REF!</v>
      </c>
      <c r="V158" s="42"/>
      <c r="W158" s="41"/>
    </row>
    <row r="159" spans="1:86">
      <c r="A159" s="44"/>
      <c r="B159" s="36" t="s">
        <v>28</v>
      </c>
      <c r="C159" s="37"/>
      <c r="D159" s="38">
        <v>77706606</v>
      </c>
      <c r="E159" s="39" t="e">
        <f>D159-#REF!</f>
        <v>#REF!</v>
      </c>
      <c r="F159" s="39"/>
      <c r="G159" s="29" t="e">
        <f>(#REF!/#REF!)/1000000</f>
        <v>#REF!</v>
      </c>
      <c r="H159" s="41"/>
      <c r="I159" s="41">
        <v>22727304</v>
      </c>
      <c r="J159" s="41"/>
      <c r="K159" s="41">
        <v>889320</v>
      </c>
      <c r="L159" s="41">
        <v>47607910</v>
      </c>
      <c r="M159" s="41"/>
      <c r="N159" s="41"/>
      <c r="O159" s="38">
        <v>6482072</v>
      </c>
      <c r="P159" s="42">
        <f t="shared" si="5"/>
        <v>77706606</v>
      </c>
      <c r="Q159" s="42"/>
      <c r="R159" s="33" t="e">
        <f>(I159/#REF!)/1000000</f>
        <v>#REF!</v>
      </c>
      <c r="S159" s="33" t="e">
        <f>(L159/#REF!)/1000000</f>
        <v>#REF!</v>
      </c>
      <c r="T159" s="33" t="e">
        <f>((P159-I159-L159)/#REF!)/1000000</f>
        <v>#REF!</v>
      </c>
      <c r="U159" s="33" t="e">
        <f>(P159/#REF!)/1000000</f>
        <v>#REF!</v>
      </c>
      <c r="V159" s="42"/>
      <c r="W159" s="41"/>
    </row>
    <row r="160" spans="1:86">
      <c r="A160" s="44"/>
      <c r="B160" s="36" t="s">
        <v>29</v>
      </c>
      <c r="C160" s="37"/>
      <c r="D160" s="38">
        <v>73442484</v>
      </c>
      <c r="E160" s="39" t="e">
        <f>D160-#REF!</f>
        <v>#REF!</v>
      </c>
      <c r="F160" s="39"/>
      <c r="G160" s="29" t="e">
        <f>(#REF!/#REF!)/1000000</f>
        <v>#REF!</v>
      </c>
      <c r="H160" s="41"/>
      <c r="I160" s="41">
        <v>19997822</v>
      </c>
      <c r="J160" s="41"/>
      <c r="K160" s="41">
        <v>446620</v>
      </c>
      <c r="L160" s="41">
        <v>48636102</v>
      </c>
      <c r="M160" s="41"/>
      <c r="N160" s="41"/>
      <c r="O160" s="38">
        <v>4361940</v>
      </c>
      <c r="P160" s="42">
        <f t="shared" si="5"/>
        <v>73442484</v>
      </c>
      <c r="Q160" s="42"/>
      <c r="R160" s="33" t="e">
        <f>(I160/#REF!)/1000000</f>
        <v>#REF!</v>
      </c>
      <c r="S160" s="33" t="e">
        <f>(L160/#REF!)/1000000</f>
        <v>#REF!</v>
      </c>
      <c r="T160" s="33" t="e">
        <f>((P160-I160-L160)/#REF!)/1000000</f>
        <v>#REF!</v>
      </c>
      <c r="U160" s="33" t="e">
        <f>(P160/#REF!)/1000000</f>
        <v>#REF!</v>
      </c>
      <c r="V160" s="42"/>
      <c r="W160" s="41"/>
    </row>
    <row r="161" spans="1:86">
      <c r="A161" s="44"/>
      <c r="B161" s="36" t="s">
        <v>30</v>
      </c>
      <c r="C161" s="37"/>
      <c r="D161" s="38">
        <v>76190511</v>
      </c>
      <c r="E161" s="39" t="e">
        <f>D161-#REF!</f>
        <v>#REF!</v>
      </c>
      <c r="F161" s="39"/>
      <c r="G161" s="29" t="e">
        <f>(#REF!/#REF!)/1000000</f>
        <v>#REF!</v>
      </c>
      <c r="H161" s="41"/>
      <c r="I161" s="41">
        <v>23264915</v>
      </c>
      <c r="J161" s="41"/>
      <c r="K161" s="41">
        <v>562900</v>
      </c>
      <c r="L161" s="41">
        <v>51751768</v>
      </c>
      <c r="M161" s="41">
        <v>138640</v>
      </c>
      <c r="N161" s="41"/>
      <c r="O161" s="38">
        <v>472288</v>
      </c>
      <c r="P161" s="42">
        <f t="shared" si="5"/>
        <v>76190511</v>
      </c>
      <c r="Q161" s="42"/>
      <c r="R161" s="33" t="e">
        <f>(I161/#REF!)/1000000</f>
        <v>#REF!</v>
      </c>
      <c r="S161" s="33" t="e">
        <f>(L161/#REF!)/1000000</f>
        <v>#REF!</v>
      </c>
      <c r="T161" s="33" t="e">
        <f>((P161-I161-L161)/#REF!)/1000000</f>
        <v>#REF!</v>
      </c>
      <c r="U161" s="33" t="e">
        <f>(P161/#REF!)/1000000</f>
        <v>#REF!</v>
      </c>
      <c r="V161" s="42"/>
      <c r="W161" s="41"/>
    </row>
    <row r="162" spans="1:86">
      <c r="A162" s="44"/>
      <c r="B162" s="36" t="s">
        <v>31</v>
      </c>
      <c r="C162" s="37"/>
      <c r="D162" s="38">
        <v>74736032</v>
      </c>
      <c r="E162" s="39" t="e">
        <f>D162-#REF!</f>
        <v>#REF!</v>
      </c>
      <c r="F162" s="39"/>
      <c r="G162" s="29" t="e">
        <f>(#REF!/#REF!)/1000000</f>
        <v>#REF!</v>
      </c>
      <c r="H162" s="41"/>
      <c r="I162" s="41">
        <v>22588471</v>
      </c>
      <c r="J162" s="41"/>
      <c r="K162" s="41">
        <v>140380</v>
      </c>
      <c r="L162" s="41">
        <v>51709731</v>
      </c>
      <c r="M162" s="41"/>
      <c r="N162" s="41"/>
      <c r="O162" s="38">
        <v>297450</v>
      </c>
      <c r="P162" s="42">
        <f t="shared" si="5"/>
        <v>74736032</v>
      </c>
      <c r="Q162" s="42"/>
      <c r="R162" s="33" t="e">
        <f>(I162/#REF!)/1000000</f>
        <v>#REF!</v>
      </c>
      <c r="S162" s="33" t="e">
        <f>(L162/#REF!)/1000000</f>
        <v>#REF!</v>
      </c>
      <c r="T162" s="33" t="e">
        <f>((P162-I162-L162)/#REF!)/1000000</f>
        <v>#REF!</v>
      </c>
      <c r="U162" s="33" t="e">
        <f>(P162/#REF!)/1000000</f>
        <v>#REF!</v>
      </c>
      <c r="V162" s="42"/>
      <c r="W162" s="41"/>
    </row>
    <row r="163" spans="1:86">
      <c r="A163" s="44"/>
      <c r="B163" s="36" t="s">
        <v>32</v>
      </c>
      <c r="C163" s="37"/>
      <c r="D163" s="38">
        <v>72312706</v>
      </c>
      <c r="E163" s="39" t="e">
        <f>D163-#REF!</f>
        <v>#REF!</v>
      </c>
      <c r="F163" s="39"/>
      <c r="G163" s="29" t="e">
        <f>(#REF!/#REF!)/1000000</f>
        <v>#REF!</v>
      </c>
      <c r="H163" s="41"/>
      <c r="I163" s="41">
        <v>18272799</v>
      </c>
      <c r="J163" s="41"/>
      <c r="K163" s="41">
        <v>316621</v>
      </c>
      <c r="L163" s="41">
        <v>52501379</v>
      </c>
      <c r="M163" s="41"/>
      <c r="N163" s="41"/>
      <c r="O163" s="38">
        <v>1221907</v>
      </c>
      <c r="P163" s="42">
        <f t="shared" si="5"/>
        <v>72312706</v>
      </c>
      <c r="Q163" s="42"/>
      <c r="R163" s="33" t="e">
        <f>(I163/#REF!)/1000000</f>
        <v>#REF!</v>
      </c>
      <c r="S163" s="33" t="e">
        <f>(L163/#REF!)/1000000</f>
        <v>#REF!</v>
      </c>
      <c r="T163" s="33" t="e">
        <f>((P163-I163-L163)/#REF!)/1000000</f>
        <v>#REF!</v>
      </c>
      <c r="U163" s="33" t="e">
        <f>(P163/#REF!)/1000000</f>
        <v>#REF!</v>
      </c>
      <c r="V163" s="42"/>
      <c r="W163" s="41"/>
    </row>
    <row r="164" spans="1:86">
      <c r="A164" s="44"/>
      <c r="B164" s="36" t="s">
        <v>33</v>
      </c>
      <c r="C164" s="37"/>
      <c r="D164" s="38">
        <v>62252444</v>
      </c>
      <c r="E164" s="39" t="e">
        <f>D164-#REF!</f>
        <v>#REF!</v>
      </c>
      <c r="F164" s="39"/>
      <c r="G164" s="29" t="e">
        <f>(#REF!/#REF!)/1000000</f>
        <v>#REF!</v>
      </c>
      <c r="H164" s="45"/>
      <c r="I164" s="41">
        <v>13302916</v>
      </c>
      <c r="J164" s="45"/>
      <c r="K164" s="41">
        <v>813300</v>
      </c>
      <c r="L164" s="41">
        <v>47852848</v>
      </c>
      <c r="M164" s="41"/>
      <c r="N164" s="41"/>
      <c r="O164" s="38">
        <v>283380</v>
      </c>
      <c r="P164" s="42">
        <f t="shared" si="5"/>
        <v>62252444</v>
      </c>
      <c r="Q164" s="42"/>
      <c r="R164" s="33" t="e">
        <f>(I164/#REF!)/1000000</f>
        <v>#REF!</v>
      </c>
      <c r="S164" s="33" t="e">
        <f>(L164/#REF!)/1000000</f>
        <v>#REF!</v>
      </c>
      <c r="T164" s="33" t="e">
        <f>((P164-I164-L164)/#REF!)/1000000</f>
        <v>#REF!</v>
      </c>
      <c r="U164" s="33" t="e">
        <f>(P164/#REF!)/1000000</f>
        <v>#REF!</v>
      </c>
      <c r="V164" s="42"/>
      <c r="W164" s="45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  <c r="BR164" s="46"/>
      <c r="BS164" s="46"/>
      <c r="BT164" s="46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</row>
    <row r="165" spans="1:86">
      <c r="A165" s="24">
        <v>2008</v>
      </c>
      <c r="B165" s="25" t="s">
        <v>21</v>
      </c>
      <c r="C165" s="25"/>
      <c r="D165" s="27">
        <v>63645889</v>
      </c>
      <c r="E165" s="28" t="e">
        <f>D165-#REF!</f>
        <v>#REF!</v>
      </c>
      <c r="F165" s="28"/>
      <c r="G165" s="29" t="e">
        <f>(#REF!/#REF!)/1000000</f>
        <v>#REF!</v>
      </c>
      <c r="H165" s="31"/>
      <c r="I165" s="47">
        <v>8280878</v>
      </c>
      <c r="J165" s="31">
        <v>578300</v>
      </c>
      <c r="K165" s="31">
        <v>454240</v>
      </c>
      <c r="L165" s="31">
        <v>53609961</v>
      </c>
      <c r="M165" s="31">
        <v>377300</v>
      </c>
      <c r="N165" s="31"/>
      <c r="O165" s="27">
        <v>345210</v>
      </c>
      <c r="P165" s="32">
        <f t="shared" si="5"/>
        <v>63645889</v>
      </c>
      <c r="Q165" s="32"/>
      <c r="R165" s="33" t="e">
        <f>(I165/#REF!)/1000000</f>
        <v>#REF!</v>
      </c>
      <c r="S165" s="33" t="e">
        <f>(L165/#REF!)/1000000</f>
        <v>#REF!</v>
      </c>
      <c r="T165" s="33" t="e">
        <f>((P165-I165-L165)/#REF!)/1000000</f>
        <v>#REF!</v>
      </c>
      <c r="U165" s="33" t="e">
        <f>(P165/#REF!)/1000000</f>
        <v>#REF!</v>
      </c>
      <c r="V165" s="32"/>
      <c r="W165" s="31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</row>
    <row r="166" spans="1:86">
      <c r="A166" s="44"/>
      <c r="B166" s="36" t="s">
        <v>22</v>
      </c>
      <c r="C166" s="1"/>
      <c r="D166" s="38">
        <v>64421308</v>
      </c>
      <c r="E166" s="39" t="e">
        <f>D166-#REF!</f>
        <v>#REF!</v>
      </c>
      <c r="F166" s="39"/>
      <c r="G166" s="29" t="e">
        <f>(#REF!/#REF!)/1000000</f>
        <v>#REF!</v>
      </c>
      <c r="H166" s="41"/>
      <c r="I166" s="48">
        <v>10592211</v>
      </c>
      <c r="J166" s="41"/>
      <c r="K166" s="41">
        <v>893420</v>
      </c>
      <c r="L166" s="41">
        <v>52406554</v>
      </c>
      <c r="M166" s="41">
        <v>137173</v>
      </c>
      <c r="N166" s="41"/>
      <c r="O166" s="38">
        <v>391950</v>
      </c>
      <c r="P166" s="42">
        <f t="shared" si="5"/>
        <v>64421308</v>
      </c>
      <c r="Q166" s="42"/>
      <c r="R166" s="33" t="e">
        <f>(I166/#REF!)/1000000</f>
        <v>#REF!</v>
      </c>
      <c r="S166" s="33" t="e">
        <f>(L166/#REF!)/1000000</f>
        <v>#REF!</v>
      </c>
      <c r="T166" s="33" t="e">
        <f>((P166-I166-L166)/#REF!)/1000000</f>
        <v>#REF!</v>
      </c>
      <c r="U166" s="33" t="e">
        <f>(P166/#REF!)/1000000</f>
        <v>#REF!</v>
      </c>
      <c r="V166" s="42"/>
      <c r="W166" s="41"/>
    </row>
    <row r="167" spans="1:86">
      <c r="A167" s="44"/>
      <c r="B167" s="36" t="s">
        <v>24</v>
      </c>
      <c r="C167" s="1"/>
      <c r="D167" s="38">
        <v>63332010</v>
      </c>
      <c r="E167" s="39" t="e">
        <f>D167-#REF!</f>
        <v>#REF!</v>
      </c>
      <c r="F167" s="39"/>
      <c r="G167" s="29" t="e">
        <f>(#REF!/#REF!)/1000000</f>
        <v>#REF!</v>
      </c>
      <c r="H167" s="41"/>
      <c r="I167" s="48">
        <v>10535939</v>
      </c>
      <c r="J167" s="41"/>
      <c r="K167" s="41">
        <v>526240</v>
      </c>
      <c r="L167" s="41">
        <v>51898471</v>
      </c>
      <c r="M167" s="41">
        <v>46980</v>
      </c>
      <c r="N167" s="41"/>
      <c r="O167" s="38">
        <v>324380</v>
      </c>
      <c r="P167" s="42">
        <f t="shared" si="5"/>
        <v>63332010</v>
      </c>
      <c r="Q167" s="42"/>
      <c r="R167" s="33" t="e">
        <f>(I167/#REF!)/1000000</f>
        <v>#REF!</v>
      </c>
      <c r="S167" s="33" t="e">
        <f>(L167/#REF!)/1000000</f>
        <v>#REF!</v>
      </c>
      <c r="T167" s="33" t="e">
        <f>((P167-I167-L167)/#REF!)/1000000</f>
        <v>#REF!</v>
      </c>
      <c r="U167" s="33" t="e">
        <f>(P167/#REF!)/1000000</f>
        <v>#REF!</v>
      </c>
      <c r="V167" s="42"/>
      <c r="W167" s="41"/>
    </row>
    <row r="168" spans="1:86">
      <c r="A168" s="44"/>
      <c r="B168" s="36" t="s">
        <v>25</v>
      </c>
      <c r="C168" s="1"/>
      <c r="D168" s="38">
        <v>71401386</v>
      </c>
      <c r="E168" s="39" t="e">
        <f>D168-#REF!</f>
        <v>#REF!</v>
      </c>
      <c r="F168" s="39"/>
      <c r="G168" s="29" t="e">
        <f>(#REF!/#REF!)/1000000</f>
        <v>#REF!</v>
      </c>
      <c r="H168" s="41"/>
      <c r="I168" s="41">
        <v>15814379</v>
      </c>
      <c r="J168" s="49">
        <v>190520</v>
      </c>
      <c r="K168" s="49">
        <v>503520</v>
      </c>
      <c r="L168" s="49">
        <v>54257251</v>
      </c>
      <c r="M168" s="49">
        <v>99453</v>
      </c>
      <c r="N168" s="41"/>
      <c r="O168" s="38">
        <v>536263</v>
      </c>
      <c r="P168" s="42">
        <f>SUM(I168:O168)</f>
        <v>71401386</v>
      </c>
      <c r="Q168" s="42"/>
      <c r="R168" s="33" t="e">
        <f>(I168/#REF!)/1000000</f>
        <v>#REF!</v>
      </c>
      <c r="S168" s="33" t="e">
        <f>(L168/#REF!)/1000000</f>
        <v>#REF!</v>
      </c>
      <c r="T168" s="33" t="e">
        <f>((P168-I168-L168)/#REF!)/1000000</f>
        <v>#REF!</v>
      </c>
      <c r="U168" s="33" t="e">
        <f>(P168/#REF!)/1000000</f>
        <v>#REF!</v>
      </c>
      <c r="V168" s="42"/>
      <c r="W168" s="41"/>
    </row>
    <row r="169" spans="1:86">
      <c r="A169" s="44"/>
      <c r="B169" s="36" t="s">
        <v>26</v>
      </c>
      <c r="C169" s="1"/>
      <c r="D169" s="38">
        <v>80854582</v>
      </c>
      <c r="E169" s="39" t="e">
        <f>D169-#REF!</f>
        <v>#REF!</v>
      </c>
      <c r="F169" s="39"/>
      <c r="G169" s="39"/>
      <c r="H169" s="41"/>
      <c r="I169" s="49">
        <v>19167605</v>
      </c>
      <c r="J169" s="41"/>
      <c r="K169" s="41">
        <v>821580</v>
      </c>
      <c r="L169" s="41">
        <v>59893535</v>
      </c>
      <c r="M169" s="41">
        <v>145329</v>
      </c>
      <c r="N169" s="41"/>
      <c r="O169" s="38">
        <v>826533</v>
      </c>
      <c r="P169" s="42">
        <f t="shared" si="5"/>
        <v>80854582</v>
      </c>
      <c r="Q169" s="42"/>
      <c r="R169" s="42"/>
      <c r="S169" s="42"/>
      <c r="T169" s="42"/>
      <c r="U169" s="42"/>
      <c r="V169" s="42"/>
      <c r="W169" s="41"/>
    </row>
    <row r="170" spans="1:86">
      <c r="A170" s="44"/>
      <c r="B170" s="36" t="s">
        <v>27</v>
      </c>
      <c r="C170" s="1"/>
      <c r="D170" s="38">
        <v>70724109</v>
      </c>
      <c r="E170" s="39" t="e">
        <f>D170-#REF!</f>
        <v>#REF!</v>
      </c>
      <c r="F170" s="39"/>
      <c r="G170" s="39"/>
      <c r="H170" s="41"/>
      <c r="I170" s="41">
        <v>12562948</v>
      </c>
      <c r="J170" s="41"/>
      <c r="K170" s="41">
        <v>888870</v>
      </c>
      <c r="L170" s="41">
        <v>56942751</v>
      </c>
      <c r="M170" s="41"/>
      <c r="N170" s="41"/>
      <c r="O170" s="38">
        <v>329540</v>
      </c>
      <c r="P170" s="42">
        <f t="shared" si="5"/>
        <v>70724109</v>
      </c>
      <c r="Q170" s="42"/>
      <c r="R170" s="42"/>
      <c r="S170" s="42"/>
      <c r="T170" s="42"/>
      <c r="U170" s="42"/>
      <c r="V170" s="42"/>
      <c r="W170" s="41"/>
    </row>
    <row r="171" spans="1:86">
      <c r="A171" s="44"/>
      <c r="B171" s="36" t="s">
        <v>28</v>
      </c>
      <c r="C171" s="1"/>
      <c r="D171" s="38">
        <v>74094422</v>
      </c>
      <c r="E171" s="39" t="e">
        <f>D171-#REF!</f>
        <v>#REF!</v>
      </c>
      <c r="F171" s="39"/>
      <c r="G171" s="39"/>
      <c r="H171" s="41"/>
      <c r="I171" s="41">
        <v>13536309</v>
      </c>
      <c r="J171" s="41"/>
      <c r="K171" s="41">
        <v>1181759</v>
      </c>
      <c r="L171" s="41">
        <v>58874234</v>
      </c>
      <c r="M171" s="41"/>
      <c r="N171" s="41"/>
      <c r="O171" s="38">
        <v>502120</v>
      </c>
      <c r="P171" s="42">
        <f t="shared" si="5"/>
        <v>74094422</v>
      </c>
      <c r="Q171" s="42"/>
      <c r="R171" s="42"/>
      <c r="S171" s="42"/>
      <c r="T171" s="42"/>
      <c r="U171" s="42"/>
      <c r="V171" s="42"/>
      <c r="W171" s="41"/>
    </row>
    <row r="172" spans="1:86">
      <c r="A172" s="44"/>
      <c r="B172" s="36" t="s">
        <v>29</v>
      </c>
      <c r="C172" s="1"/>
      <c r="D172" s="38">
        <v>70497963</v>
      </c>
      <c r="E172" s="39" t="e">
        <f>D172-#REF!</f>
        <v>#REF!</v>
      </c>
      <c r="F172" s="39"/>
      <c r="G172" s="39"/>
      <c r="H172" s="41"/>
      <c r="I172" s="41">
        <v>11379154</v>
      </c>
      <c r="J172" s="41"/>
      <c r="K172" s="41">
        <v>1144239</v>
      </c>
      <c r="L172" s="41">
        <v>57810290</v>
      </c>
      <c r="M172" s="41"/>
      <c r="N172" s="41"/>
      <c r="O172" s="38">
        <v>164280</v>
      </c>
      <c r="P172" s="42">
        <f t="shared" si="5"/>
        <v>70497963</v>
      </c>
      <c r="Q172" s="42"/>
      <c r="R172" s="42"/>
      <c r="S172" s="42"/>
      <c r="T172" s="42"/>
      <c r="U172" s="42"/>
      <c r="V172" s="42"/>
      <c r="W172" s="41"/>
    </row>
    <row r="173" spans="1:86">
      <c r="A173" s="44"/>
      <c r="B173" s="36" t="s">
        <v>30</v>
      </c>
      <c r="C173" s="1"/>
      <c r="D173" s="38">
        <v>67908019</v>
      </c>
      <c r="E173" s="39" t="e">
        <f>D173-#REF!</f>
        <v>#REF!</v>
      </c>
      <c r="F173" s="39"/>
      <c r="G173" s="39"/>
      <c r="H173" s="41"/>
      <c r="I173" s="41">
        <v>11270993</v>
      </c>
      <c r="J173" s="41"/>
      <c r="K173" s="41">
        <v>994901</v>
      </c>
      <c r="L173" s="41">
        <v>49291889</v>
      </c>
      <c r="M173" s="41"/>
      <c r="N173" s="41"/>
      <c r="O173" s="38">
        <v>6350236</v>
      </c>
      <c r="P173" s="42">
        <f t="shared" si="5"/>
        <v>67908019</v>
      </c>
      <c r="Q173" s="42"/>
      <c r="R173" s="42"/>
      <c r="S173" s="42"/>
      <c r="T173" s="42"/>
      <c r="U173" s="42"/>
      <c r="V173" s="42"/>
      <c r="W173" s="41"/>
    </row>
    <row r="174" spans="1:86">
      <c r="A174" s="44"/>
      <c r="B174" s="36" t="s">
        <v>31</v>
      </c>
      <c r="C174" s="1"/>
      <c r="D174" s="38">
        <v>78465019</v>
      </c>
      <c r="E174" s="39" t="e">
        <f>D174-#REF!</f>
        <v>#REF!</v>
      </c>
      <c r="F174" s="39"/>
      <c r="G174" s="39"/>
      <c r="H174" s="41"/>
      <c r="I174" s="41">
        <v>30127659</v>
      </c>
      <c r="J174" s="41"/>
      <c r="K174" s="41">
        <v>1188440</v>
      </c>
      <c r="L174" s="41">
        <v>46680360</v>
      </c>
      <c r="M174" s="41"/>
      <c r="N174" s="41"/>
      <c r="O174" s="38">
        <v>468560</v>
      </c>
      <c r="P174" s="42">
        <f t="shared" si="5"/>
        <v>78465019</v>
      </c>
      <c r="Q174" s="42"/>
      <c r="R174" s="42"/>
      <c r="S174" s="42"/>
      <c r="T174" s="42"/>
      <c r="U174" s="42"/>
      <c r="V174" s="42"/>
      <c r="W174" s="41"/>
    </row>
    <row r="175" spans="1:86">
      <c r="A175" s="44"/>
      <c r="B175" s="36" t="s">
        <v>32</v>
      </c>
      <c r="C175" s="1"/>
      <c r="D175" s="38">
        <v>71351518</v>
      </c>
      <c r="E175" s="39" t="e">
        <f>D175-#REF!</f>
        <v>#REF!</v>
      </c>
      <c r="F175" s="39"/>
      <c r="G175" s="39"/>
      <c r="H175" s="41"/>
      <c r="I175" s="41">
        <v>24979963</v>
      </c>
      <c r="J175" s="41"/>
      <c r="K175" s="41">
        <v>1682000</v>
      </c>
      <c r="L175" s="41">
        <v>44039895</v>
      </c>
      <c r="M175" s="41"/>
      <c r="N175" s="41"/>
      <c r="O175" s="38">
        <v>649660</v>
      </c>
      <c r="P175" s="42">
        <f t="shared" si="5"/>
        <v>71351518</v>
      </c>
      <c r="Q175" s="42"/>
      <c r="R175" s="42"/>
      <c r="S175" s="42"/>
      <c r="T175" s="42"/>
      <c r="U175" s="42"/>
      <c r="V175" s="42"/>
      <c r="W175" s="41"/>
    </row>
    <row r="176" spans="1:86">
      <c r="A176" s="44"/>
      <c r="B176" s="36" t="s">
        <v>33</v>
      </c>
      <c r="C176" s="46"/>
      <c r="D176" s="50">
        <v>70357938</v>
      </c>
      <c r="E176" s="39" t="e">
        <f>D176-#REF!</f>
        <v>#REF!</v>
      </c>
      <c r="F176" s="39"/>
      <c r="G176" s="39"/>
      <c r="H176" s="45"/>
      <c r="I176" s="45">
        <v>12057731</v>
      </c>
      <c r="J176" s="45"/>
      <c r="K176" s="45">
        <v>1185320</v>
      </c>
      <c r="L176" s="45">
        <v>56805770</v>
      </c>
      <c r="M176" s="45"/>
      <c r="N176" s="45"/>
      <c r="O176" s="50">
        <v>309117</v>
      </c>
      <c r="P176" s="42">
        <f t="shared" si="5"/>
        <v>70357938</v>
      </c>
      <c r="Q176" s="42"/>
      <c r="R176" s="42"/>
      <c r="S176" s="42"/>
      <c r="T176" s="42"/>
      <c r="U176" s="42"/>
      <c r="V176" s="42"/>
      <c r="W176" s="45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  <c r="BP176" s="46"/>
      <c r="BQ176" s="46"/>
      <c r="BR176" s="46"/>
      <c r="BS176" s="46"/>
      <c r="BT176" s="46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</row>
    <row r="177" spans="1:86">
      <c r="A177" s="24">
        <v>2009</v>
      </c>
      <c r="B177" s="25" t="s">
        <v>21</v>
      </c>
      <c r="C177" s="25"/>
      <c r="D177" s="27">
        <v>67257334</v>
      </c>
      <c r="E177" s="28" t="e">
        <f>D177-#REF!</f>
        <v>#REF!</v>
      </c>
      <c r="F177" s="28"/>
      <c r="G177" s="28"/>
      <c r="H177" s="31"/>
      <c r="I177" s="31">
        <v>14107968</v>
      </c>
      <c r="J177" s="31"/>
      <c r="K177" s="31">
        <v>946979</v>
      </c>
      <c r="L177" s="31">
        <v>52077387</v>
      </c>
      <c r="M177" s="31"/>
      <c r="N177" s="31"/>
      <c r="O177" s="27">
        <v>125000</v>
      </c>
      <c r="P177" s="32">
        <f t="shared" si="5"/>
        <v>67257334</v>
      </c>
      <c r="Q177" s="32"/>
      <c r="R177" s="32"/>
      <c r="S177" s="32"/>
      <c r="T177" s="32"/>
      <c r="U177" s="32"/>
      <c r="V177" s="32"/>
      <c r="W177" s="31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</row>
    <row r="178" spans="1:86">
      <c r="A178" s="44"/>
      <c r="B178" s="36" t="s">
        <v>22</v>
      </c>
      <c r="C178" s="1"/>
      <c r="D178" s="38">
        <v>64832627</v>
      </c>
      <c r="E178" s="39" t="e">
        <f>D178-#REF!</f>
        <v>#REF!</v>
      </c>
      <c r="F178" s="39"/>
      <c r="G178" s="39"/>
      <c r="H178" s="41"/>
      <c r="I178" s="41">
        <v>10648697</v>
      </c>
      <c r="J178" s="41"/>
      <c r="K178" s="41">
        <v>784660</v>
      </c>
      <c r="L178" s="41">
        <v>53300631</v>
      </c>
      <c r="M178" s="41"/>
      <c r="N178" s="41"/>
      <c r="O178" s="38">
        <v>98639</v>
      </c>
      <c r="P178" s="42">
        <f t="shared" si="5"/>
        <v>64832627</v>
      </c>
      <c r="Q178" s="42"/>
      <c r="R178" s="42"/>
      <c r="S178" s="42"/>
      <c r="T178" s="42"/>
      <c r="U178" s="42"/>
      <c r="V178" s="42"/>
      <c r="W178" s="41"/>
    </row>
    <row r="179" spans="1:86">
      <c r="A179" s="44"/>
      <c r="B179" s="36" t="s">
        <v>24</v>
      </c>
      <c r="C179" s="1"/>
      <c r="D179" s="38">
        <v>74411167</v>
      </c>
      <c r="E179" s="39" t="e">
        <f>D179-#REF!</f>
        <v>#REF!</v>
      </c>
      <c r="F179" s="39"/>
      <c r="G179" s="39"/>
      <c r="H179" s="41"/>
      <c r="I179" s="41">
        <v>13362458</v>
      </c>
      <c r="J179" s="41"/>
      <c r="K179" s="41">
        <v>435380</v>
      </c>
      <c r="L179" s="41">
        <v>59359340</v>
      </c>
      <c r="M179" s="41">
        <v>849449</v>
      </c>
      <c r="N179" s="41"/>
      <c r="O179" s="38">
        <v>404540</v>
      </c>
      <c r="P179" s="42">
        <f t="shared" si="5"/>
        <v>74411167</v>
      </c>
      <c r="Q179" s="42"/>
      <c r="R179" s="42"/>
      <c r="S179" s="42"/>
      <c r="T179" s="42"/>
      <c r="U179" s="42"/>
      <c r="V179" s="42"/>
      <c r="W179" s="41"/>
    </row>
    <row r="180" spans="1:86">
      <c r="A180" s="44"/>
      <c r="B180" s="36" t="s">
        <v>25</v>
      </c>
      <c r="C180" s="1"/>
      <c r="D180" s="38">
        <v>64055849</v>
      </c>
      <c r="E180" s="39" t="e">
        <f>D180-#REF!</f>
        <v>#REF!</v>
      </c>
      <c r="F180" s="39"/>
      <c r="G180" s="39"/>
      <c r="H180" s="41"/>
      <c r="I180" s="41">
        <v>14000603</v>
      </c>
      <c r="J180" s="41"/>
      <c r="K180" s="41">
        <v>444840</v>
      </c>
      <c r="L180" s="41">
        <v>49610406</v>
      </c>
      <c r="M180" s="41"/>
      <c r="N180" s="41"/>
      <c r="O180" s="38">
        <v>0</v>
      </c>
      <c r="P180" s="42">
        <f t="shared" si="5"/>
        <v>64055849</v>
      </c>
      <c r="Q180" s="42"/>
      <c r="R180" s="42"/>
      <c r="S180" s="42"/>
      <c r="T180" s="42"/>
      <c r="U180" s="42"/>
      <c r="V180" s="42"/>
      <c r="W180" s="41"/>
    </row>
    <row r="181" spans="1:86">
      <c r="A181" s="44"/>
      <c r="B181" s="36" t="s">
        <v>26</v>
      </c>
      <c r="C181" s="1"/>
      <c r="D181" s="38">
        <v>65297510</v>
      </c>
      <c r="E181" s="39" t="e">
        <f>D181-#REF!</f>
        <v>#REF!</v>
      </c>
      <c r="F181" s="39"/>
      <c r="G181" s="39"/>
      <c r="H181" s="41"/>
      <c r="I181" s="41">
        <v>15714035</v>
      </c>
      <c r="J181" s="41"/>
      <c r="K181" s="41">
        <v>296560</v>
      </c>
      <c r="L181" s="41">
        <v>49185935</v>
      </c>
      <c r="M181" s="41"/>
      <c r="N181" s="41"/>
      <c r="O181" s="38">
        <v>100980</v>
      </c>
      <c r="P181" s="42">
        <f t="shared" si="5"/>
        <v>65297510</v>
      </c>
      <c r="Q181" s="42"/>
      <c r="R181" s="42"/>
      <c r="S181" s="42"/>
      <c r="T181" s="42"/>
      <c r="U181" s="42"/>
      <c r="V181" s="42"/>
      <c r="W181" s="41"/>
    </row>
    <row r="182" spans="1:86">
      <c r="A182" s="44"/>
      <c r="B182" s="36" t="s">
        <v>27</v>
      </c>
      <c r="C182" s="1"/>
      <c r="D182" s="38">
        <v>67172535</v>
      </c>
      <c r="E182" s="39" t="e">
        <f>D182-#REF!</f>
        <v>#REF!</v>
      </c>
      <c r="F182" s="39"/>
      <c r="G182" s="39"/>
      <c r="H182" s="41"/>
      <c r="I182" s="41">
        <v>13013880</v>
      </c>
      <c r="J182" s="41"/>
      <c r="K182" s="41">
        <v>347459</v>
      </c>
      <c r="L182" s="41">
        <v>52771186</v>
      </c>
      <c r="M182" s="41"/>
      <c r="N182" s="41"/>
      <c r="O182" s="38">
        <v>1040010</v>
      </c>
      <c r="P182" s="42">
        <f t="shared" si="5"/>
        <v>67172535</v>
      </c>
      <c r="Q182" s="42"/>
      <c r="R182" s="42"/>
      <c r="S182" s="42"/>
      <c r="T182" s="42"/>
      <c r="U182" s="42"/>
      <c r="V182" s="42"/>
      <c r="W182" s="41"/>
    </row>
    <row r="183" spans="1:86">
      <c r="A183" s="44"/>
      <c r="B183" s="36" t="s">
        <v>28</v>
      </c>
      <c r="C183" s="1"/>
      <c r="D183" s="38">
        <v>64118534</v>
      </c>
      <c r="E183" s="39" t="e">
        <f>D183-#REF!</f>
        <v>#REF!</v>
      </c>
      <c r="F183" s="39"/>
      <c r="G183" s="39"/>
      <c r="H183" s="41"/>
      <c r="I183" s="41">
        <v>12074437</v>
      </c>
      <c r="J183" s="41">
        <v>138020</v>
      </c>
      <c r="K183" s="41">
        <v>395578</v>
      </c>
      <c r="L183" s="41">
        <v>49224785</v>
      </c>
      <c r="M183" s="41">
        <v>53189</v>
      </c>
      <c r="N183" s="41"/>
      <c r="O183" s="38">
        <v>2232525</v>
      </c>
      <c r="P183" s="42">
        <f t="shared" ref="P183:P189" si="6">SUM(I183:O183)</f>
        <v>64118534</v>
      </c>
      <c r="Q183" s="42"/>
      <c r="R183" s="42"/>
      <c r="S183" s="42"/>
      <c r="T183" s="42"/>
      <c r="U183" s="42"/>
      <c r="V183" s="42"/>
      <c r="W183" s="41"/>
    </row>
    <row r="184" spans="1:86">
      <c r="A184" s="44"/>
      <c r="B184" s="36" t="s">
        <v>29</v>
      </c>
      <c r="C184" s="1"/>
      <c r="D184" s="38">
        <v>61793170</v>
      </c>
      <c r="E184" s="39" t="e">
        <f>D184-#REF!</f>
        <v>#REF!</v>
      </c>
      <c r="F184" s="39"/>
      <c r="G184" s="39"/>
      <c r="H184" s="41"/>
      <c r="I184" s="41">
        <v>7084535</v>
      </c>
      <c r="J184" s="41"/>
      <c r="K184" s="41">
        <v>600299</v>
      </c>
      <c r="L184" s="41">
        <v>47558610</v>
      </c>
      <c r="M184" s="41"/>
      <c r="N184" s="41"/>
      <c r="O184" s="38">
        <v>6549726</v>
      </c>
      <c r="P184" s="42">
        <f t="shared" si="6"/>
        <v>61793170</v>
      </c>
      <c r="Q184" s="42"/>
      <c r="R184" s="42"/>
      <c r="S184" s="42"/>
      <c r="T184" s="42"/>
      <c r="U184" s="42"/>
      <c r="V184" s="42"/>
      <c r="W184" s="41"/>
    </row>
    <row r="185" spans="1:86">
      <c r="A185" s="44"/>
      <c r="B185" s="36" t="s">
        <v>30</v>
      </c>
      <c r="C185" s="1"/>
      <c r="D185" s="38">
        <v>59963159</v>
      </c>
      <c r="E185" s="39" t="e">
        <f>D185-#REF!</f>
        <v>#REF!</v>
      </c>
      <c r="F185" s="39"/>
      <c r="G185" s="39"/>
      <c r="H185" s="41"/>
      <c r="I185" s="41">
        <v>11381684</v>
      </c>
      <c r="J185" s="41"/>
      <c r="K185" s="41">
        <v>667781</v>
      </c>
      <c r="L185" s="41">
        <v>43990622</v>
      </c>
      <c r="M185" s="41"/>
      <c r="N185" s="41"/>
      <c r="O185" s="38">
        <v>3923072</v>
      </c>
      <c r="P185" s="42">
        <f t="shared" si="6"/>
        <v>59963159</v>
      </c>
      <c r="Q185" s="42"/>
      <c r="R185" s="42"/>
      <c r="S185" s="42"/>
      <c r="T185" s="42"/>
      <c r="U185" s="42"/>
      <c r="V185" s="42"/>
      <c r="W185" s="41"/>
    </row>
    <row r="186" spans="1:86">
      <c r="A186" s="44"/>
      <c r="B186" s="36" t="s">
        <v>31</v>
      </c>
      <c r="C186" s="1"/>
      <c r="D186" s="38">
        <v>59942741</v>
      </c>
      <c r="E186" s="39" t="e">
        <f>D186-#REF!</f>
        <v>#REF!</v>
      </c>
      <c r="F186" s="39"/>
      <c r="G186" s="39"/>
      <c r="H186" s="41"/>
      <c r="I186" s="41">
        <v>13091164</v>
      </c>
      <c r="J186" s="41"/>
      <c r="K186" s="41">
        <v>1409661</v>
      </c>
      <c r="L186" s="41">
        <v>41984088</v>
      </c>
      <c r="M186" s="41">
        <v>192840</v>
      </c>
      <c r="N186" s="41"/>
      <c r="O186" s="38">
        <v>3264988</v>
      </c>
      <c r="P186" s="42">
        <f t="shared" si="6"/>
        <v>59942741</v>
      </c>
      <c r="Q186" s="42"/>
      <c r="R186" s="42"/>
      <c r="S186" s="42"/>
      <c r="T186" s="42"/>
      <c r="U186" s="42"/>
      <c r="V186" s="42"/>
      <c r="W186" s="41"/>
    </row>
    <row r="187" spans="1:86">
      <c r="A187" s="44"/>
      <c r="B187" s="36" t="s">
        <v>32</v>
      </c>
      <c r="C187" s="1"/>
      <c r="D187" s="38">
        <v>54008925</v>
      </c>
      <c r="E187" s="39" t="e">
        <f>D187-#REF!</f>
        <v>#REF!</v>
      </c>
      <c r="F187" s="39"/>
      <c r="G187" s="39"/>
      <c r="H187" s="41"/>
      <c r="I187" s="41">
        <v>5163480</v>
      </c>
      <c r="J187" s="41">
        <v>241060</v>
      </c>
      <c r="K187" s="41">
        <v>1680440</v>
      </c>
      <c r="L187" s="41">
        <v>38669310</v>
      </c>
      <c r="M187" s="41">
        <v>143140</v>
      </c>
      <c r="N187" s="41"/>
      <c r="O187" s="38">
        <v>8111495</v>
      </c>
      <c r="P187" s="42">
        <f t="shared" si="6"/>
        <v>54008925</v>
      </c>
      <c r="Q187" s="42"/>
      <c r="R187" s="42"/>
      <c r="S187" s="42"/>
      <c r="T187" s="42"/>
      <c r="U187" s="42"/>
      <c r="V187" s="42"/>
      <c r="W187" s="41"/>
    </row>
    <row r="188" spans="1:86">
      <c r="A188" s="44"/>
      <c r="B188" s="36" t="s">
        <v>33</v>
      </c>
      <c r="C188" s="46"/>
      <c r="D188" s="50">
        <v>53975665</v>
      </c>
      <c r="E188" s="39" t="e">
        <f>D188-#REF!</f>
        <v>#REF!</v>
      </c>
      <c r="F188" s="39"/>
      <c r="G188" s="39"/>
      <c r="H188" s="45"/>
      <c r="I188" s="45">
        <v>3412948</v>
      </c>
      <c r="J188" s="45"/>
      <c r="K188" s="45">
        <v>1136399</v>
      </c>
      <c r="L188" s="45">
        <v>48170935</v>
      </c>
      <c r="M188" s="45">
        <v>93441</v>
      </c>
      <c r="N188" s="45"/>
      <c r="O188" s="50">
        <v>1161942</v>
      </c>
      <c r="P188" s="42">
        <f t="shared" si="6"/>
        <v>53975665</v>
      </c>
      <c r="Q188" s="42"/>
      <c r="R188" s="42"/>
      <c r="S188" s="42"/>
      <c r="T188" s="42"/>
      <c r="U188" s="42"/>
      <c r="V188" s="42"/>
      <c r="W188" s="45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  <c r="BR188" s="46"/>
      <c r="BS188" s="46"/>
      <c r="BT188" s="46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</row>
    <row r="189" spans="1:86">
      <c r="A189" s="24">
        <v>2010</v>
      </c>
      <c r="B189" s="25" t="s">
        <v>21</v>
      </c>
      <c r="C189" s="25"/>
      <c r="D189" s="27">
        <v>51449394</v>
      </c>
      <c r="E189" s="28" t="e">
        <f>D189-#REF!</f>
        <v>#REF!</v>
      </c>
      <c r="F189" s="28"/>
      <c r="G189" s="28"/>
      <c r="H189" s="31"/>
      <c r="I189" s="31">
        <v>6170325</v>
      </c>
      <c r="J189" s="31"/>
      <c r="K189" s="31">
        <v>547850</v>
      </c>
      <c r="L189" s="31">
        <v>44592506</v>
      </c>
      <c r="M189" s="31"/>
      <c r="N189" s="31"/>
      <c r="O189" s="27">
        <v>138713</v>
      </c>
      <c r="P189" s="32">
        <f t="shared" si="6"/>
        <v>51449394</v>
      </c>
      <c r="Q189" s="32"/>
      <c r="R189" s="32"/>
      <c r="S189" s="32"/>
      <c r="T189" s="32"/>
      <c r="U189" s="32"/>
      <c r="V189" s="32"/>
      <c r="W189" s="31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</row>
    <row r="190" spans="1:86">
      <c r="A190" s="44"/>
      <c r="B190" s="36" t="s">
        <v>22</v>
      </c>
      <c r="C190" s="1"/>
      <c r="D190" s="38">
        <v>45403412</v>
      </c>
      <c r="E190" s="39"/>
      <c r="F190" s="39"/>
      <c r="G190" s="39"/>
      <c r="H190" s="41"/>
      <c r="I190" s="41">
        <v>6702242</v>
      </c>
      <c r="J190" s="41"/>
      <c r="K190" s="41">
        <v>198880</v>
      </c>
      <c r="L190" s="41">
        <v>32822993</v>
      </c>
      <c r="M190" s="41">
        <v>711500</v>
      </c>
      <c r="N190" s="41"/>
      <c r="O190" s="38">
        <v>4967797</v>
      </c>
      <c r="P190" s="42"/>
      <c r="Q190" s="42"/>
      <c r="R190" s="42"/>
      <c r="S190" s="42"/>
      <c r="T190" s="42"/>
      <c r="U190" s="42"/>
      <c r="V190" s="42"/>
      <c r="W190" s="41"/>
    </row>
    <row r="191" spans="1:86">
      <c r="A191" s="44"/>
      <c r="B191" s="36" t="s">
        <v>24</v>
      </c>
      <c r="C191" s="1"/>
      <c r="D191" s="38">
        <v>51641803</v>
      </c>
      <c r="E191" s="39"/>
      <c r="F191" s="39"/>
      <c r="G191" s="39"/>
      <c r="H191" s="41"/>
      <c r="I191" s="41">
        <v>6447439</v>
      </c>
      <c r="J191" s="41"/>
      <c r="K191" s="41"/>
      <c r="L191" s="41">
        <v>39869425</v>
      </c>
      <c r="M191" s="41"/>
      <c r="N191" s="41"/>
      <c r="O191" s="38">
        <v>5324939</v>
      </c>
      <c r="P191" s="42"/>
      <c r="Q191" s="42"/>
      <c r="R191" s="42"/>
      <c r="S191" s="42"/>
      <c r="T191" s="42"/>
      <c r="U191" s="42"/>
      <c r="V191" s="42"/>
      <c r="W191" s="41"/>
    </row>
    <row r="192" spans="1:86">
      <c r="A192" s="44"/>
      <c r="B192" s="36" t="s">
        <v>25</v>
      </c>
      <c r="C192" s="1"/>
      <c r="D192" s="38">
        <v>51159648</v>
      </c>
      <c r="E192" s="39"/>
      <c r="F192" s="39"/>
      <c r="G192" s="39"/>
      <c r="H192" s="41"/>
      <c r="I192" s="41">
        <v>5879399</v>
      </c>
      <c r="J192" s="41"/>
      <c r="K192" s="41"/>
      <c r="L192" s="41">
        <v>40686256</v>
      </c>
      <c r="M192" s="41"/>
      <c r="N192" s="41"/>
      <c r="O192" s="38">
        <v>4593993</v>
      </c>
      <c r="P192" s="42"/>
      <c r="Q192" s="42"/>
      <c r="R192" s="42"/>
      <c r="S192" s="42"/>
      <c r="T192" s="42"/>
      <c r="U192" s="42"/>
      <c r="V192" s="42"/>
      <c r="W192" s="41"/>
    </row>
    <row r="193" spans="1:23">
      <c r="A193" s="44"/>
      <c r="B193" s="36" t="s">
        <v>26</v>
      </c>
      <c r="C193" s="1"/>
      <c r="D193" s="38">
        <v>55343979</v>
      </c>
      <c r="E193" s="39"/>
      <c r="F193" s="39"/>
      <c r="G193" s="39"/>
      <c r="H193" s="41"/>
      <c r="I193" s="41">
        <v>6710211</v>
      </c>
      <c r="J193" s="41"/>
      <c r="K193" s="41">
        <v>396139</v>
      </c>
      <c r="L193" s="41">
        <v>42876498</v>
      </c>
      <c r="M193" s="41">
        <v>146206</v>
      </c>
      <c r="N193" s="41"/>
      <c r="O193" s="38">
        <v>5214925</v>
      </c>
      <c r="P193" s="42"/>
      <c r="Q193" s="42"/>
      <c r="R193" s="42"/>
      <c r="S193" s="42"/>
      <c r="T193" s="42"/>
      <c r="U193" s="42"/>
      <c r="V193" s="42"/>
      <c r="W193" s="41"/>
    </row>
    <row r="194" spans="1:23">
      <c r="A194" s="44"/>
      <c r="B194" s="36" t="s">
        <v>27</v>
      </c>
      <c r="C194" s="1"/>
      <c r="D194" s="38">
        <v>54245171</v>
      </c>
      <c r="E194" s="39"/>
      <c r="F194" s="39"/>
      <c r="G194" s="39"/>
      <c r="H194" s="41"/>
      <c r="I194" s="41">
        <v>1806973</v>
      </c>
      <c r="J194" s="41"/>
      <c r="K194" s="41">
        <v>298560</v>
      </c>
      <c r="L194" s="41">
        <v>49159579</v>
      </c>
      <c r="M194" s="41"/>
      <c r="N194" s="41"/>
      <c r="O194" s="38">
        <v>2980059</v>
      </c>
      <c r="P194" s="42"/>
      <c r="Q194" s="42"/>
      <c r="R194" s="42"/>
      <c r="S194" s="42"/>
      <c r="T194" s="42"/>
      <c r="U194" s="42"/>
      <c r="V194" s="42"/>
      <c r="W194" s="41"/>
    </row>
    <row r="195" spans="1:23">
      <c r="A195" s="44"/>
      <c r="B195" s="36" t="s">
        <v>28</v>
      </c>
      <c r="C195" s="1"/>
      <c r="D195" s="38">
        <v>56978682</v>
      </c>
      <c r="E195" s="39"/>
      <c r="F195" s="39"/>
      <c r="G195" s="39"/>
      <c r="H195" s="41"/>
      <c r="I195" s="41">
        <v>7089908</v>
      </c>
      <c r="J195" s="41">
        <v>132320</v>
      </c>
      <c r="K195" s="41">
        <v>345340</v>
      </c>
      <c r="L195" s="41">
        <v>47917140</v>
      </c>
      <c r="M195" s="41">
        <v>246598</v>
      </c>
      <c r="N195" s="41"/>
      <c r="O195" s="38">
        <v>1247376</v>
      </c>
      <c r="P195" s="42"/>
      <c r="Q195" s="42"/>
      <c r="R195" s="42"/>
      <c r="S195" s="42"/>
      <c r="T195" s="42"/>
      <c r="U195" s="42"/>
      <c r="V195" s="42"/>
      <c r="W195" s="41"/>
    </row>
    <row r="196" spans="1:23">
      <c r="A196" s="44"/>
      <c r="B196" s="36" t="s">
        <v>29</v>
      </c>
      <c r="C196" s="1"/>
      <c r="D196" s="38">
        <v>53726739</v>
      </c>
      <c r="E196" s="39"/>
      <c r="F196" s="39"/>
      <c r="G196" s="39"/>
      <c r="H196" s="41"/>
      <c r="I196" s="41">
        <v>5243703</v>
      </c>
      <c r="J196" s="41"/>
      <c r="K196" s="41">
        <v>293981</v>
      </c>
      <c r="L196" s="41">
        <v>42902115</v>
      </c>
      <c r="M196" s="41">
        <v>95224</v>
      </c>
      <c r="N196" s="41"/>
      <c r="O196" s="38">
        <v>5191716</v>
      </c>
      <c r="P196" s="42"/>
      <c r="Q196" s="42"/>
      <c r="R196" s="42"/>
      <c r="S196" s="42"/>
      <c r="T196" s="42"/>
      <c r="U196" s="42"/>
      <c r="V196" s="42"/>
      <c r="W196" s="41"/>
    </row>
    <row r="197" spans="1:23">
      <c r="A197" s="44"/>
      <c r="B197" s="36" t="s">
        <v>30</v>
      </c>
      <c r="C197" s="1"/>
      <c r="D197" s="38">
        <v>50399310</v>
      </c>
      <c r="E197" s="39"/>
      <c r="F197" s="39"/>
      <c r="G197" s="39"/>
      <c r="H197" s="41"/>
      <c r="I197" s="41">
        <v>2145349</v>
      </c>
      <c r="J197" s="41"/>
      <c r="K197" s="41">
        <v>99559</v>
      </c>
      <c r="L197" s="41">
        <v>46769002</v>
      </c>
      <c r="M197" s="41"/>
      <c r="N197" s="41"/>
      <c r="O197" s="38">
        <v>1385400</v>
      </c>
      <c r="P197" s="42"/>
      <c r="Q197" s="42"/>
      <c r="R197" s="42"/>
      <c r="S197" s="42"/>
      <c r="T197" s="42"/>
      <c r="U197" s="42"/>
      <c r="V197" s="42"/>
      <c r="W197" s="41"/>
    </row>
    <row r="198" spans="1:23">
      <c r="A198" s="44"/>
      <c r="B198" s="36" t="s">
        <v>31</v>
      </c>
      <c r="C198" s="1"/>
      <c r="D198" s="38">
        <v>54099915</v>
      </c>
      <c r="E198" s="39"/>
      <c r="F198" s="39"/>
      <c r="G198" s="39"/>
      <c r="H198" s="41"/>
      <c r="I198" s="41">
        <v>9244454</v>
      </c>
      <c r="J198" s="41"/>
      <c r="K198" s="41">
        <v>452339</v>
      </c>
      <c r="L198" s="41">
        <v>43640182</v>
      </c>
      <c r="M198" s="41">
        <v>237554</v>
      </c>
      <c r="N198" s="41"/>
      <c r="O198" s="38">
        <v>525386</v>
      </c>
      <c r="P198" s="42"/>
      <c r="Q198" s="42"/>
      <c r="R198" s="42"/>
      <c r="S198" s="42"/>
      <c r="T198" s="42"/>
      <c r="U198" s="42"/>
      <c r="V198" s="42"/>
      <c r="W198" s="41"/>
    </row>
    <row r="199" spans="1:23">
      <c r="A199" s="44"/>
      <c r="B199" s="36" t="s">
        <v>32</v>
      </c>
      <c r="C199" s="1"/>
      <c r="D199" s="38">
        <v>53852304</v>
      </c>
      <c r="E199" s="39"/>
      <c r="F199" s="39"/>
      <c r="G199" s="39"/>
      <c r="H199" s="41"/>
      <c r="I199" s="41">
        <v>3652904</v>
      </c>
      <c r="J199" s="41">
        <v>46811</v>
      </c>
      <c r="K199" s="41">
        <v>612523</v>
      </c>
      <c r="L199" s="41">
        <v>47477239</v>
      </c>
      <c r="M199" s="41">
        <v>232301</v>
      </c>
      <c r="N199" s="41"/>
      <c r="O199" s="38">
        <v>1830526</v>
      </c>
      <c r="P199" s="42"/>
      <c r="Q199" s="42"/>
      <c r="R199" s="42"/>
      <c r="S199" s="42"/>
      <c r="T199" s="42"/>
      <c r="U199" s="42"/>
      <c r="V199" s="42"/>
      <c r="W199" s="41"/>
    </row>
    <row r="200" spans="1:23" s="52" customFormat="1">
      <c r="A200" s="51"/>
      <c r="B200" s="52" t="s">
        <v>33</v>
      </c>
      <c r="D200" s="53">
        <v>55655561</v>
      </c>
      <c r="E200" s="54"/>
      <c r="F200" s="54"/>
      <c r="G200" s="54"/>
      <c r="H200" s="55"/>
      <c r="I200" s="55">
        <v>2981357</v>
      </c>
      <c r="J200" s="55"/>
      <c r="K200" s="55">
        <v>950059</v>
      </c>
      <c r="L200" s="55">
        <v>48717352</v>
      </c>
      <c r="M200" s="55"/>
      <c r="N200" s="55"/>
      <c r="O200" s="53">
        <v>3006793</v>
      </c>
      <c r="P200" s="56"/>
      <c r="Q200" s="56"/>
      <c r="R200" s="56"/>
      <c r="S200" s="56"/>
      <c r="T200" s="56"/>
      <c r="U200" s="56"/>
      <c r="V200" s="56"/>
      <c r="W200" s="55"/>
    </row>
    <row r="201" spans="1:23">
      <c r="A201" s="44">
        <v>2011</v>
      </c>
      <c r="B201" s="1" t="s">
        <v>21</v>
      </c>
      <c r="C201" s="1"/>
      <c r="D201" s="38">
        <v>59818992</v>
      </c>
      <c r="E201" s="39"/>
      <c r="F201" s="39"/>
      <c r="G201" s="39"/>
      <c r="H201" s="41"/>
      <c r="I201" s="41">
        <v>6688808</v>
      </c>
      <c r="J201" s="41"/>
      <c r="K201" s="41">
        <v>901960</v>
      </c>
      <c r="L201" s="41">
        <v>49106030</v>
      </c>
      <c r="M201" s="41"/>
      <c r="N201" s="41">
        <v>383334</v>
      </c>
      <c r="O201" s="38">
        <v>2738860</v>
      </c>
      <c r="P201" s="42"/>
      <c r="Q201" s="42"/>
      <c r="R201" s="42"/>
      <c r="S201" s="42"/>
      <c r="T201" s="42"/>
      <c r="U201" s="42"/>
      <c r="V201" s="42"/>
      <c r="W201" s="41"/>
    </row>
    <row r="202" spans="1:23">
      <c r="A202" s="44"/>
      <c r="B202" s="36" t="s">
        <v>22</v>
      </c>
      <c r="C202" s="1"/>
      <c r="D202" s="38">
        <v>56336045</v>
      </c>
      <c r="E202" s="39"/>
      <c r="F202" s="39"/>
      <c r="G202" s="39"/>
      <c r="H202" s="41"/>
      <c r="I202" s="41">
        <v>22706706</v>
      </c>
      <c r="J202" s="41"/>
      <c r="K202" s="41">
        <v>1009800</v>
      </c>
      <c r="L202" s="41">
        <v>30613928</v>
      </c>
      <c r="M202" s="41">
        <v>234127</v>
      </c>
      <c r="N202" s="41"/>
      <c r="O202" s="38">
        <v>1771484</v>
      </c>
      <c r="P202" s="42"/>
      <c r="Q202" s="42"/>
      <c r="R202" s="42"/>
      <c r="S202" s="42"/>
      <c r="T202" s="42"/>
      <c r="U202" s="42"/>
      <c r="V202" s="42"/>
      <c r="W202" s="41"/>
    </row>
    <row r="203" spans="1:23">
      <c r="A203" s="44"/>
      <c r="B203" s="36" t="s">
        <v>24</v>
      </c>
      <c r="C203" s="1"/>
      <c r="D203" s="38">
        <v>54403186</v>
      </c>
      <c r="E203" s="39"/>
      <c r="F203" s="39"/>
      <c r="G203" s="39"/>
      <c r="H203" s="41"/>
      <c r="I203" s="41">
        <v>13856654</v>
      </c>
      <c r="J203" s="41"/>
      <c r="K203" s="41">
        <v>857281</v>
      </c>
      <c r="L203" s="41">
        <v>38869107</v>
      </c>
      <c r="M203" s="41"/>
      <c r="N203" s="41"/>
      <c r="O203" s="38">
        <v>820144</v>
      </c>
      <c r="P203" s="42"/>
      <c r="Q203" s="42"/>
      <c r="R203" s="42"/>
      <c r="S203" s="42"/>
      <c r="T203" s="42"/>
      <c r="U203" s="42"/>
      <c r="V203" s="42"/>
      <c r="W203" s="41"/>
    </row>
    <row r="204" spans="1:23">
      <c r="A204" s="44"/>
      <c r="B204" s="36" t="s">
        <v>25</v>
      </c>
      <c r="C204" s="1"/>
      <c r="D204" s="38">
        <v>55209826</v>
      </c>
      <c r="E204" s="39"/>
      <c r="F204" s="39"/>
      <c r="G204" s="39"/>
      <c r="H204" s="41"/>
      <c r="I204" s="41">
        <v>2650938</v>
      </c>
      <c r="J204" s="41"/>
      <c r="K204" s="41">
        <v>1340140</v>
      </c>
      <c r="L204" s="41">
        <v>50679547</v>
      </c>
      <c r="M204" s="41">
        <v>237922</v>
      </c>
      <c r="N204" s="41"/>
      <c r="O204" s="38">
        <v>301279</v>
      </c>
      <c r="P204" s="42"/>
      <c r="Q204" s="42"/>
      <c r="R204" s="42"/>
      <c r="S204" s="42"/>
      <c r="T204" s="42"/>
      <c r="U204" s="42"/>
      <c r="V204" s="42"/>
      <c r="W204" s="41"/>
    </row>
    <row r="205" spans="1:23">
      <c r="A205" s="44"/>
      <c r="B205" s="36" t="s">
        <v>26</v>
      </c>
      <c r="C205" s="1"/>
      <c r="D205" s="38">
        <v>57445414</v>
      </c>
      <c r="E205" s="39"/>
      <c r="F205" s="39"/>
      <c r="G205" s="39"/>
      <c r="H205" s="41"/>
      <c r="I205" s="41">
        <v>21085649</v>
      </c>
      <c r="J205" s="41"/>
      <c r="K205" s="41">
        <v>1139700</v>
      </c>
      <c r="L205" s="41">
        <v>34227258</v>
      </c>
      <c r="M205" s="41">
        <v>98995</v>
      </c>
      <c r="N205" s="41"/>
      <c r="O205" s="38">
        <v>893812</v>
      </c>
      <c r="P205" s="42"/>
      <c r="Q205" s="42"/>
      <c r="R205" s="42"/>
      <c r="S205" s="42"/>
      <c r="T205" s="42"/>
      <c r="U205" s="42"/>
      <c r="V205" s="42"/>
      <c r="W205" s="41"/>
    </row>
    <row r="206" spans="1:23">
      <c r="A206" s="44"/>
      <c r="B206" s="36" t="s">
        <v>27</v>
      </c>
      <c r="C206" s="1"/>
      <c r="D206" s="38">
        <v>58077222</v>
      </c>
      <c r="E206" s="39"/>
      <c r="F206" s="39"/>
      <c r="G206" s="39"/>
      <c r="H206" s="41"/>
      <c r="I206" s="41">
        <v>10172047</v>
      </c>
      <c r="J206" s="41"/>
      <c r="K206" s="41">
        <v>1285661</v>
      </c>
      <c r="L206" s="41">
        <v>45160847</v>
      </c>
      <c r="M206" s="41">
        <v>291163</v>
      </c>
      <c r="N206" s="41">
        <v>731442</v>
      </c>
      <c r="O206" s="38">
        <v>436062</v>
      </c>
      <c r="P206" s="42"/>
      <c r="Q206" s="42"/>
      <c r="R206" s="42"/>
      <c r="S206" s="42"/>
      <c r="T206" s="42"/>
      <c r="U206" s="42"/>
      <c r="V206" s="42"/>
      <c r="W206" s="41"/>
    </row>
    <row r="207" spans="1:23">
      <c r="A207" s="44"/>
      <c r="B207" s="36" t="s">
        <v>28</v>
      </c>
      <c r="C207" s="1"/>
      <c r="D207" s="38">
        <v>63419807</v>
      </c>
      <c r="E207" s="39"/>
      <c r="F207" s="39"/>
      <c r="G207" s="39"/>
      <c r="H207" s="41"/>
      <c r="I207" s="41">
        <v>11256219</v>
      </c>
      <c r="J207" s="41"/>
      <c r="K207" s="41">
        <v>1358480</v>
      </c>
      <c r="L207" s="41">
        <v>49625279</v>
      </c>
      <c r="M207" s="41">
        <v>286219</v>
      </c>
      <c r="N207" s="41"/>
      <c r="O207" s="38">
        <v>893610</v>
      </c>
      <c r="P207" s="42"/>
      <c r="Q207" s="42"/>
      <c r="R207" s="42"/>
      <c r="S207" s="42"/>
      <c r="T207" s="42"/>
      <c r="U207" s="42"/>
      <c r="V207" s="42"/>
      <c r="W207" s="41"/>
    </row>
    <row r="208" spans="1:23">
      <c r="A208" s="44"/>
      <c r="B208" s="36" t="s">
        <v>29</v>
      </c>
      <c r="C208" s="1"/>
      <c r="D208" s="38">
        <v>58675525</v>
      </c>
      <c r="E208" s="39"/>
      <c r="F208" s="39"/>
      <c r="G208" s="39"/>
      <c r="H208" s="41"/>
      <c r="I208" s="41">
        <v>1364438</v>
      </c>
      <c r="J208" s="41"/>
      <c r="K208" s="41">
        <v>948300</v>
      </c>
      <c r="L208" s="41">
        <v>55393806</v>
      </c>
      <c r="M208" s="41"/>
      <c r="N208" s="41"/>
      <c r="O208" s="38">
        <v>968981</v>
      </c>
      <c r="P208" s="42"/>
      <c r="Q208" s="42"/>
      <c r="R208" s="42"/>
      <c r="S208" s="42"/>
      <c r="T208" s="42"/>
      <c r="U208" s="42"/>
      <c r="V208" s="42"/>
      <c r="W208" s="41"/>
    </row>
    <row r="209" spans="1:23">
      <c r="A209" s="44"/>
      <c r="B209" s="36" t="s">
        <v>30</v>
      </c>
      <c r="C209" s="1"/>
      <c r="D209" s="38">
        <v>53364590</v>
      </c>
      <c r="E209" s="39"/>
      <c r="F209" s="39"/>
      <c r="G209" s="39"/>
      <c r="H209" s="41"/>
      <c r="I209" s="41">
        <v>1725633</v>
      </c>
      <c r="J209" s="41"/>
      <c r="K209" s="41">
        <v>414780</v>
      </c>
      <c r="L209" s="41">
        <v>49785821</v>
      </c>
      <c r="M209" s="41"/>
      <c r="N209" s="41"/>
      <c r="O209" s="38">
        <v>1438356</v>
      </c>
      <c r="P209" s="42"/>
      <c r="Q209" s="42"/>
      <c r="R209" s="42"/>
      <c r="S209" s="42"/>
      <c r="T209" s="42"/>
      <c r="U209" s="42"/>
      <c r="V209" s="42"/>
      <c r="W209" s="41"/>
    </row>
    <row r="210" spans="1:23">
      <c r="A210" s="44"/>
      <c r="B210" s="36" t="s">
        <v>31</v>
      </c>
      <c r="C210" s="1"/>
      <c r="D210" s="38">
        <v>56049420</v>
      </c>
      <c r="E210" s="39"/>
      <c r="F210" s="39"/>
      <c r="G210" s="39"/>
      <c r="H210" s="41"/>
      <c r="I210" s="41">
        <v>13616822</v>
      </c>
      <c r="J210" s="41"/>
      <c r="K210" s="41">
        <v>957881</v>
      </c>
      <c r="L210" s="41">
        <v>41095932</v>
      </c>
      <c r="M210" s="41"/>
      <c r="N210" s="41"/>
      <c r="O210" s="38">
        <v>378785</v>
      </c>
      <c r="P210" s="42"/>
      <c r="Q210" s="42"/>
      <c r="R210" s="42"/>
      <c r="S210" s="42"/>
      <c r="T210" s="42"/>
      <c r="U210" s="42"/>
      <c r="V210" s="42"/>
      <c r="W210" s="41"/>
    </row>
    <row r="211" spans="1:23">
      <c r="A211" s="44"/>
      <c r="B211" s="36" t="s">
        <v>32</v>
      </c>
      <c r="C211" s="1"/>
      <c r="D211" s="38">
        <v>55899619</v>
      </c>
      <c r="E211" s="39"/>
      <c r="F211" s="39"/>
      <c r="G211" s="39"/>
      <c r="H211" s="41"/>
      <c r="I211" s="41">
        <v>3441816</v>
      </c>
      <c r="J211" s="41">
        <v>96540</v>
      </c>
      <c r="K211" s="41">
        <v>2509463</v>
      </c>
      <c r="L211" s="41">
        <v>48756251</v>
      </c>
      <c r="M211" s="41">
        <v>187060</v>
      </c>
      <c r="N211" s="41">
        <v>855787</v>
      </c>
      <c r="O211" s="38">
        <v>52702</v>
      </c>
      <c r="P211" s="42"/>
      <c r="Q211" s="42"/>
      <c r="R211" s="42"/>
      <c r="S211" s="42"/>
      <c r="T211" s="42"/>
      <c r="U211" s="42"/>
      <c r="V211" s="42"/>
      <c r="W211" s="41"/>
    </row>
    <row r="212" spans="1:23" s="52" customFormat="1">
      <c r="A212" s="51"/>
      <c r="B212" s="52" t="s">
        <v>33</v>
      </c>
      <c r="D212" s="53">
        <v>53103783</v>
      </c>
      <c r="E212" s="54"/>
      <c r="F212" s="54"/>
      <c r="G212" s="54"/>
      <c r="H212" s="55"/>
      <c r="I212" s="55">
        <v>1207440</v>
      </c>
      <c r="J212" s="55">
        <v>94850</v>
      </c>
      <c r="K212" s="55">
        <v>600940</v>
      </c>
      <c r="L212" s="55">
        <v>50431532</v>
      </c>
      <c r="M212" s="55"/>
      <c r="N212" s="55"/>
      <c r="O212" s="53">
        <v>769021</v>
      </c>
      <c r="P212" s="56"/>
      <c r="Q212" s="56"/>
      <c r="R212" s="56"/>
      <c r="S212" s="56"/>
      <c r="T212" s="56"/>
      <c r="U212" s="56"/>
      <c r="V212" s="56"/>
      <c r="W212" s="55"/>
    </row>
    <row r="213" spans="1:23">
      <c r="A213" s="44">
        <v>2012</v>
      </c>
      <c r="B213" s="25" t="s">
        <v>21</v>
      </c>
      <c r="C213" s="1"/>
      <c r="D213" s="38">
        <v>57391073</v>
      </c>
      <c r="E213" s="39"/>
      <c r="F213" s="39"/>
      <c r="G213" s="39"/>
      <c r="H213" s="41"/>
      <c r="I213" s="41">
        <v>1827760</v>
      </c>
      <c r="J213" s="41"/>
      <c r="K213" s="41">
        <v>1255928</v>
      </c>
      <c r="L213" s="41">
        <v>53455376</v>
      </c>
      <c r="M213" s="41"/>
      <c r="N213" s="41"/>
      <c r="O213" s="38">
        <v>852009</v>
      </c>
      <c r="P213" s="42"/>
      <c r="Q213" s="42"/>
      <c r="R213" s="42"/>
      <c r="S213" s="42"/>
      <c r="T213" s="42"/>
      <c r="U213" s="42"/>
      <c r="V213" s="42"/>
      <c r="W213" s="41"/>
    </row>
    <row r="214" spans="1:23">
      <c r="A214" s="44"/>
      <c r="B214" s="36" t="s">
        <v>22</v>
      </c>
      <c r="C214" s="1"/>
      <c r="D214" s="38">
        <v>52619357</v>
      </c>
      <c r="E214" s="39"/>
      <c r="F214" s="39"/>
      <c r="G214" s="39"/>
      <c r="H214" s="41"/>
      <c r="I214" s="41">
        <v>11569723</v>
      </c>
      <c r="J214" s="41"/>
      <c r="K214" s="41">
        <v>845719</v>
      </c>
      <c r="L214" s="41">
        <v>40107255</v>
      </c>
      <c r="M214" s="41">
        <v>96660</v>
      </c>
      <c r="N214" s="41"/>
      <c r="O214" s="38">
        <v>0</v>
      </c>
      <c r="P214" s="42"/>
      <c r="Q214" s="42"/>
      <c r="R214" s="42"/>
      <c r="S214" s="42"/>
      <c r="T214" s="42"/>
      <c r="U214" s="42"/>
      <c r="V214" s="42"/>
      <c r="W214" s="41"/>
    </row>
    <row r="215" spans="1:23">
      <c r="A215" s="44"/>
      <c r="B215" s="36" t="s">
        <v>24</v>
      </c>
      <c r="C215" s="1"/>
      <c r="D215" s="38">
        <v>62478119</v>
      </c>
      <c r="E215" s="39"/>
      <c r="F215" s="39"/>
      <c r="G215" s="39"/>
      <c r="H215" s="41"/>
      <c r="I215" s="41">
        <v>2329639</v>
      </c>
      <c r="J215" s="41"/>
      <c r="K215" s="41">
        <v>497440</v>
      </c>
      <c r="L215" s="41">
        <v>58260917</v>
      </c>
      <c r="M215" s="41"/>
      <c r="N215" s="41"/>
      <c r="O215" s="38">
        <v>1390123</v>
      </c>
      <c r="P215" s="42"/>
      <c r="Q215" s="42"/>
      <c r="R215" s="42"/>
      <c r="S215" s="42"/>
      <c r="T215" s="42"/>
      <c r="U215" s="42"/>
      <c r="V215" s="42"/>
      <c r="W215" s="41"/>
    </row>
    <row r="216" spans="1:23">
      <c r="A216" s="44"/>
      <c r="B216" s="36" t="s">
        <v>25</v>
      </c>
      <c r="C216" s="1"/>
      <c r="D216" s="38">
        <v>63368709</v>
      </c>
      <c r="E216" s="39"/>
      <c r="F216" s="39"/>
      <c r="G216" s="39"/>
      <c r="H216" s="41"/>
      <c r="I216" s="41">
        <v>2049462</v>
      </c>
      <c r="J216" s="41"/>
      <c r="K216" s="41">
        <v>932901</v>
      </c>
      <c r="L216" s="41">
        <v>56672536</v>
      </c>
      <c r="M216" s="41">
        <v>476680</v>
      </c>
      <c r="N216" s="41"/>
      <c r="O216" s="38">
        <v>3237130</v>
      </c>
      <c r="P216" s="42"/>
      <c r="Q216" s="42"/>
      <c r="R216" s="42"/>
      <c r="S216" s="42"/>
      <c r="T216" s="42"/>
      <c r="U216" s="42"/>
      <c r="V216" s="42"/>
      <c r="W216" s="57"/>
    </row>
    <row r="217" spans="1:23">
      <c r="A217" s="44"/>
      <c r="B217" s="36" t="s">
        <v>26</v>
      </c>
      <c r="C217" s="1"/>
      <c r="D217" s="38">
        <v>63771532</v>
      </c>
      <c r="E217" s="39"/>
      <c r="F217" s="39"/>
      <c r="G217" s="39"/>
      <c r="H217" s="41"/>
      <c r="I217" s="41">
        <v>1988339</v>
      </c>
      <c r="J217" s="41"/>
      <c r="K217" s="41">
        <v>499420</v>
      </c>
      <c r="L217" s="41">
        <v>58713985</v>
      </c>
      <c r="M217" s="41">
        <v>1194040</v>
      </c>
      <c r="N217" s="41"/>
      <c r="O217" s="38">
        <v>1375748</v>
      </c>
      <c r="P217" s="42"/>
      <c r="Q217" s="42"/>
      <c r="R217" s="42"/>
      <c r="S217" s="42"/>
      <c r="T217" s="42"/>
      <c r="U217" s="42"/>
      <c r="V217" s="42"/>
      <c r="W217" s="57"/>
    </row>
    <row r="218" spans="1:23">
      <c r="A218" s="44"/>
      <c r="B218" s="36" t="s">
        <v>27</v>
      </c>
      <c r="C218" s="1"/>
      <c r="D218" s="38">
        <v>62074467</v>
      </c>
      <c r="E218" s="39"/>
      <c r="F218" s="39"/>
      <c r="G218" s="39"/>
      <c r="H218" s="41"/>
      <c r="I218" s="41">
        <v>13495181</v>
      </c>
      <c r="J218" s="41"/>
      <c r="K218" s="41">
        <v>466561</v>
      </c>
      <c r="L218" s="41">
        <v>46950629</v>
      </c>
      <c r="M218" s="41">
        <v>513305</v>
      </c>
      <c r="N218" s="41"/>
      <c r="O218" s="38">
        <v>648791</v>
      </c>
      <c r="P218" s="42"/>
      <c r="Q218" s="42"/>
      <c r="R218" s="42"/>
      <c r="S218" s="42"/>
      <c r="T218" s="42"/>
      <c r="U218" s="42"/>
      <c r="V218" s="42"/>
      <c r="W218" s="57"/>
    </row>
    <row r="219" spans="1:23">
      <c r="A219" s="44"/>
      <c r="B219" s="36" t="s">
        <v>28</v>
      </c>
      <c r="C219" s="1"/>
      <c r="D219" s="38">
        <v>64178968</v>
      </c>
      <c r="E219" s="39"/>
      <c r="F219" s="39"/>
      <c r="G219" s="39"/>
      <c r="H219" s="41"/>
      <c r="I219" s="41">
        <v>1680953</v>
      </c>
      <c r="J219" s="41"/>
      <c r="K219" s="41">
        <v>1397880</v>
      </c>
      <c r="L219" s="41">
        <v>58732736</v>
      </c>
      <c r="M219" s="41">
        <v>953940</v>
      </c>
      <c r="N219" s="41"/>
      <c r="O219" s="38">
        <v>1413459</v>
      </c>
      <c r="P219" s="42"/>
      <c r="Q219" s="42"/>
      <c r="R219" s="42"/>
      <c r="S219" s="42"/>
      <c r="T219" s="42"/>
      <c r="U219" s="42"/>
      <c r="V219" s="42"/>
      <c r="W219" s="57"/>
    </row>
    <row r="220" spans="1:23">
      <c r="A220" s="44"/>
      <c r="B220" s="36" t="s">
        <v>29</v>
      </c>
      <c r="C220" s="1"/>
      <c r="D220" s="38">
        <v>60407683</v>
      </c>
      <c r="E220" s="39"/>
      <c r="F220" s="39"/>
      <c r="G220" s="39"/>
      <c r="H220" s="41"/>
      <c r="I220" s="41">
        <v>960750</v>
      </c>
      <c r="J220" s="41"/>
      <c r="K220" s="41">
        <v>1089631</v>
      </c>
      <c r="L220" s="41">
        <v>54426698</v>
      </c>
      <c r="M220" s="41"/>
      <c r="N220" s="41"/>
      <c r="O220" s="38">
        <v>3930604</v>
      </c>
      <c r="P220" s="42"/>
      <c r="Q220" s="42"/>
      <c r="R220" s="42"/>
      <c r="S220" s="42"/>
      <c r="T220" s="42"/>
      <c r="U220" s="42"/>
      <c r="V220" s="42"/>
      <c r="W220" s="57"/>
    </row>
    <row r="221" spans="1:23">
      <c r="A221" s="44"/>
      <c r="B221" s="36" t="s">
        <v>30</v>
      </c>
      <c r="C221" s="1"/>
      <c r="D221" s="38">
        <v>57488214</v>
      </c>
      <c r="E221" s="39"/>
      <c r="F221" s="39"/>
      <c r="G221" s="39"/>
      <c r="H221" s="41"/>
      <c r="I221" s="41">
        <v>856623</v>
      </c>
      <c r="J221" s="41"/>
      <c r="K221" s="41">
        <v>347599</v>
      </c>
      <c r="L221" s="41">
        <v>54943467</v>
      </c>
      <c r="M221" s="41">
        <v>150520</v>
      </c>
      <c r="N221" s="41"/>
      <c r="O221" s="38">
        <v>1190005</v>
      </c>
      <c r="P221" s="42"/>
      <c r="Q221" s="42"/>
      <c r="R221" s="42"/>
      <c r="S221" s="42"/>
      <c r="T221" s="42"/>
      <c r="U221" s="42"/>
      <c r="V221" s="42"/>
      <c r="W221" s="57"/>
    </row>
    <row r="222" spans="1:23">
      <c r="A222" s="44"/>
      <c r="B222" s="36" t="s">
        <v>31</v>
      </c>
      <c r="C222" s="1"/>
      <c r="D222" s="38">
        <v>55611332</v>
      </c>
      <c r="E222" s="39"/>
      <c r="F222" s="39"/>
      <c r="G222" s="39"/>
      <c r="H222" s="41"/>
      <c r="I222" s="41">
        <v>19033999</v>
      </c>
      <c r="J222" s="41"/>
      <c r="K222" s="41">
        <v>445681</v>
      </c>
      <c r="L222" s="41">
        <v>35594853</v>
      </c>
      <c r="M222" s="41"/>
      <c r="N222" s="41">
        <v>14345</v>
      </c>
      <c r="O222" s="38">
        <v>522454</v>
      </c>
      <c r="P222" s="42"/>
      <c r="Q222" s="42"/>
      <c r="R222" s="42"/>
      <c r="S222" s="42"/>
      <c r="T222" s="42"/>
      <c r="U222" s="42"/>
      <c r="V222" s="42"/>
      <c r="W222" s="57"/>
    </row>
    <row r="223" spans="1:23">
      <c r="A223" s="44"/>
      <c r="B223" s="36" t="s">
        <v>32</v>
      </c>
      <c r="C223" s="1"/>
      <c r="D223" s="38">
        <v>49017247</v>
      </c>
      <c r="E223" s="39"/>
      <c r="F223" s="39"/>
      <c r="G223" s="39"/>
      <c r="H223" s="41"/>
      <c r="I223" s="41">
        <v>827044</v>
      </c>
      <c r="J223" s="41"/>
      <c r="K223" s="41">
        <v>812849</v>
      </c>
      <c r="L223" s="41">
        <v>45926049</v>
      </c>
      <c r="M223" s="41"/>
      <c r="N223" s="41">
        <v>31560</v>
      </c>
      <c r="O223" s="38">
        <v>1419745</v>
      </c>
      <c r="P223" s="42"/>
      <c r="Q223" s="42"/>
      <c r="R223" s="42"/>
      <c r="S223" s="42"/>
      <c r="T223" s="42"/>
      <c r="U223" s="42"/>
      <c r="V223" s="42"/>
      <c r="W223" s="57"/>
    </row>
    <row r="224" spans="1:23" s="52" customFormat="1">
      <c r="A224" s="51"/>
      <c r="B224" s="52" t="s">
        <v>33</v>
      </c>
      <c r="D224" s="53">
        <v>52041656</v>
      </c>
      <c r="E224" s="54"/>
      <c r="F224" s="54"/>
      <c r="G224" s="54"/>
      <c r="H224" s="55"/>
      <c r="I224" s="55">
        <v>19818500</v>
      </c>
      <c r="J224" s="55"/>
      <c r="K224" s="55">
        <v>434041</v>
      </c>
      <c r="L224" s="55">
        <v>30161015</v>
      </c>
      <c r="M224" s="55">
        <v>96381</v>
      </c>
      <c r="N224" s="55">
        <v>82408</v>
      </c>
      <c r="O224" s="53">
        <v>1449311</v>
      </c>
      <c r="P224" s="56"/>
      <c r="Q224" s="56"/>
      <c r="R224" s="56"/>
      <c r="S224" s="56"/>
      <c r="T224" s="56"/>
      <c r="U224" s="56"/>
      <c r="V224" s="56"/>
      <c r="W224" s="55"/>
    </row>
    <row r="225" spans="1:23">
      <c r="A225" s="44">
        <v>2013</v>
      </c>
      <c r="B225" s="25" t="s">
        <v>21</v>
      </c>
      <c r="C225" s="1"/>
      <c r="D225" s="38">
        <v>52886854</v>
      </c>
      <c r="E225" s="39"/>
      <c r="F225" s="39"/>
      <c r="G225" s="39"/>
      <c r="H225" s="41"/>
      <c r="I225" s="41">
        <v>19896080</v>
      </c>
      <c r="J225" s="41"/>
      <c r="K225" s="41">
        <v>637520</v>
      </c>
      <c r="L225" s="41">
        <v>30768399</v>
      </c>
      <c r="M225" s="41">
        <v>290960</v>
      </c>
      <c r="N225" s="41"/>
      <c r="O225" s="38">
        <v>1293895</v>
      </c>
      <c r="P225" s="42"/>
      <c r="Q225" s="42"/>
      <c r="R225" s="42"/>
      <c r="S225" s="42"/>
      <c r="T225" s="42"/>
      <c r="U225" s="42"/>
      <c r="V225" s="42"/>
      <c r="W225" s="57"/>
    </row>
    <row r="226" spans="1:23">
      <c r="A226" s="44"/>
      <c r="B226" s="36" t="s">
        <v>22</v>
      </c>
      <c r="C226" s="1"/>
      <c r="D226" s="38">
        <f>+SUM(I226:O226)</f>
        <v>49598422</v>
      </c>
      <c r="E226" s="39"/>
      <c r="F226" s="39"/>
      <c r="G226" s="39"/>
      <c r="H226" s="41"/>
      <c r="I226" s="41">
        <v>698821</v>
      </c>
      <c r="J226" s="41"/>
      <c r="K226" s="41">
        <v>410700</v>
      </c>
      <c r="L226" s="41">
        <v>46693843</v>
      </c>
      <c r="M226" s="41">
        <v>630060</v>
      </c>
      <c r="N226" s="41">
        <v>59674</v>
      </c>
      <c r="O226" s="38">
        <v>1105324</v>
      </c>
      <c r="P226" s="42"/>
      <c r="Q226" s="42"/>
      <c r="R226" s="42"/>
      <c r="S226" s="42"/>
      <c r="T226" s="42"/>
      <c r="U226" s="42"/>
      <c r="V226" s="42"/>
      <c r="W226" s="57"/>
    </row>
    <row r="227" spans="1:23">
      <c r="A227" s="44"/>
      <c r="B227" s="36" t="s">
        <v>24</v>
      </c>
      <c r="C227" s="1"/>
      <c r="D227" s="38">
        <f t="shared" ref="D227:D254" si="7">+SUM(I227:O227)</f>
        <v>57398966</v>
      </c>
      <c r="E227" s="39"/>
      <c r="F227" s="39"/>
      <c r="G227" s="39"/>
      <c r="H227" s="41"/>
      <c r="I227" s="41">
        <v>2345159</v>
      </c>
      <c r="J227" s="41"/>
      <c r="K227" s="41">
        <v>689120</v>
      </c>
      <c r="L227" s="41">
        <v>51340806</v>
      </c>
      <c r="M227" s="41">
        <v>590300</v>
      </c>
      <c r="N227" s="41"/>
      <c r="O227" s="38">
        <v>2433581</v>
      </c>
      <c r="P227" s="42"/>
      <c r="Q227" s="42"/>
      <c r="R227" s="42"/>
      <c r="S227" s="42"/>
      <c r="T227" s="42"/>
      <c r="U227" s="42"/>
      <c r="V227" s="42"/>
      <c r="W227" s="57"/>
    </row>
    <row r="228" spans="1:23">
      <c r="A228" s="44"/>
      <c r="B228" s="36" t="s">
        <v>25</v>
      </c>
      <c r="C228" s="1"/>
      <c r="D228" s="38">
        <f t="shared" si="7"/>
        <v>58528363</v>
      </c>
      <c r="E228" s="39"/>
      <c r="F228" s="39"/>
      <c r="G228" s="39"/>
      <c r="H228" s="41"/>
      <c r="I228" s="41">
        <v>3233990</v>
      </c>
      <c r="J228" s="41"/>
      <c r="K228" s="41">
        <v>615141</v>
      </c>
      <c r="L228" s="41">
        <v>53698312</v>
      </c>
      <c r="M228" s="41">
        <v>587439</v>
      </c>
      <c r="N228" s="41"/>
      <c r="O228" s="38">
        <v>393481</v>
      </c>
      <c r="P228" s="42"/>
      <c r="Q228" s="42"/>
      <c r="R228" s="42"/>
      <c r="S228" s="42"/>
      <c r="T228" s="42"/>
      <c r="U228" s="42"/>
      <c r="V228" s="42"/>
      <c r="W228" s="57"/>
    </row>
    <row r="229" spans="1:23">
      <c r="A229" s="44"/>
      <c r="B229" s="36" t="s">
        <v>26</v>
      </c>
      <c r="C229" s="1"/>
      <c r="D229" s="38">
        <f t="shared" si="7"/>
        <v>59813509</v>
      </c>
      <c r="E229" s="39"/>
      <c r="F229" s="39"/>
      <c r="G229" s="39"/>
      <c r="H229" s="41"/>
      <c r="I229" s="41">
        <v>1330904</v>
      </c>
      <c r="J229" s="41"/>
      <c r="K229" s="41">
        <v>255981</v>
      </c>
      <c r="L229" s="41">
        <v>55552474</v>
      </c>
      <c r="M229" s="41">
        <v>628479</v>
      </c>
      <c r="N229" s="41"/>
      <c r="O229" s="38">
        <v>2045671</v>
      </c>
      <c r="P229" s="42"/>
      <c r="Q229" s="42"/>
      <c r="R229" s="42"/>
      <c r="S229" s="42"/>
      <c r="T229" s="42"/>
      <c r="U229" s="42"/>
      <c r="V229" s="42"/>
      <c r="W229" s="57"/>
    </row>
    <row r="230" spans="1:23">
      <c r="A230" s="44"/>
      <c r="B230" s="36" t="s">
        <v>27</v>
      </c>
      <c r="C230" s="1"/>
      <c r="D230" s="38">
        <f t="shared" si="7"/>
        <v>56545609</v>
      </c>
      <c r="E230" s="39" t="s">
        <v>35</v>
      </c>
      <c r="F230" s="39" t="s">
        <v>36</v>
      </c>
      <c r="G230" s="39"/>
      <c r="H230" s="41"/>
      <c r="I230" s="41">
        <v>1228669</v>
      </c>
      <c r="J230" s="41"/>
      <c r="K230" s="41">
        <v>432759</v>
      </c>
      <c r="L230" s="41">
        <v>53584848</v>
      </c>
      <c r="M230" s="41">
        <v>909239</v>
      </c>
      <c r="N230" s="41"/>
      <c r="O230" s="38">
        <v>390094</v>
      </c>
      <c r="P230" s="42"/>
      <c r="Q230" s="42"/>
      <c r="R230" s="42"/>
      <c r="S230" s="42"/>
      <c r="T230" s="42"/>
      <c r="U230" s="42"/>
      <c r="V230" s="42"/>
      <c r="W230" s="57"/>
    </row>
    <row r="231" spans="1:23">
      <c r="A231" s="44"/>
      <c r="B231" s="36" t="s">
        <v>28</v>
      </c>
      <c r="C231" s="1"/>
      <c r="D231" s="38">
        <f t="shared" si="7"/>
        <v>54259151</v>
      </c>
      <c r="E231" s="39"/>
      <c r="F231" s="39">
        <v>59674</v>
      </c>
      <c r="G231" s="39"/>
      <c r="H231" s="41"/>
      <c r="I231" s="41">
        <v>1462978</v>
      </c>
      <c r="J231" s="41"/>
      <c r="K231" s="41">
        <v>537641</v>
      </c>
      <c r="L231" s="41">
        <v>50277486</v>
      </c>
      <c r="M231" s="41">
        <v>522450</v>
      </c>
      <c r="N231" s="41"/>
      <c r="O231" s="38">
        <v>1458596</v>
      </c>
      <c r="P231" s="42"/>
      <c r="Q231" s="42"/>
      <c r="R231" s="42"/>
      <c r="S231" s="42"/>
      <c r="T231" s="42"/>
      <c r="U231" s="42"/>
      <c r="V231" s="42"/>
      <c r="W231" s="57"/>
    </row>
    <row r="232" spans="1:23">
      <c r="A232" s="44"/>
      <c r="B232" s="36" t="s">
        <v>29</v>
      </c>
      <c r="C232" s="1"/>
      <c r="D232" s="38">
        <f t="shared" si="7"/>
        <v>51665691</v>
      </c>
      <c r="E232" s="39">
        <v>15746</v>
      </c>
      <c r="F232" s="39"/>
      <c r="G232" s="39"/>
      <c r="H232" s="41"/>
      <c r="I232" s="41">
        <v>1067901</v>
      </c>
      <c r="J232" s="41"/>
      <c r="K232" s="41">
        <v>87800</v>
      </c>
      <c r="L232" s="41">
        <v>49182200</v>
      </c>
      <c r="M232" s="41">
        <v>520580</v>
      </c>
      <c r="N232" s="41"/>
      <c r="O232" s="38">
        <v>807210</v>
      </c>
      <c r="P232" s="42"/>
      <c r="Q232" s="42"/>
      <c r="R232" s="42"/>
      <c r="S232" s="42"/>
      <c r="T232" s="42"/>
      <c r="U232" s="42"/>
      <c r="V232" s="42"/>
      <c r="W232" s="57"/>
    </row>
    <row r="233" spans="1:23">
      <c r="A233" s="44"/>
      <c r="B233" s="36" t="s">
        <v>30</v>
      </c>
      <c r="C233" s="1"/>
      <c r="D233" s="38">
        <f t="shared" si="7"/>
        <v>48760269</v>
      </c>
      <c r="E233" s="39"/>
      <c r="F233" s="39"/>
      <c r="G233" s="39"/>
      <c r="H233" s="41"/>
      <c r="I233" s="41">
        <v>1626293</v>
      </c>
      <c r="J233" s="41"/>
      <c r="K233" s="41">
        <v>239420</v>
      </c>
      <c r="L233" s="41">
        <v>45304328</v>
      </c>
      <c r="M233" s="41">
        <v>919120</v>
      </c>
      <c r="N233" s="41"/>
      <c r="O233" s="38">
        <v>671108</v>
      </c>
      <c r="P233" s="42"/>
      <c r="Q233" s="42"/>
      <c r="R233" s="42"/>
      <c r="S233" s="42"/>
      <c r="T233" s="42"/>
      <c r="U233" s="42"/>
      <c r="V233" s="42"/>
      <c r="W233" s="57"/>
    </row>
    <row r="234" spans="1:23">
      <c r="A234" s="44"/>
      <c r="B234" s="36" t="s">
        <v>31</v>
      </c>
      <c r="C234" s="1"/>
      <c r="D234" s="38">
        <f t="shared" si="7"/>
        <v>54796709</v>
      </c>
      <c r="E234" s="39">
        <v>1323241</v>
      </c>
      <c r="F234" s="39"/>
      <c r="G234" s="39"/>
      <c r="H234" s="41"/>
      <c r="I234" s="41">
        <v>3134315</v>
      </c>
      <c r="J234" s="41"/>
      <c r="K234" s="41">
        <v>953070</v>
      </c>
      <c r="L234" s="41">
        <v>48716524</v>
      </c>
      <c r="M234" s="41">
        <v>716361</v>
      </c>
      <c r="N234" s="41"/>
      <c r="O234" s="38">
        <v>1276439</v>
      </c>
      <c r="P234" s="42"/>
      <c r="Q234" s="42"/>
      <c r="R234" s="42"/>
      <c r="S234" s="42"/>
      <c r="T234" s="42"/>
      <c r="U234" s="42"/>
      <c r="V234" s="42"/>
      <c r="W234" s="57"/>
    </row>
    <row r="235" spans="1:23">
      <c r="A235" s="44"/>
      <c r="B235" s="36" t="s">
        <v>32</v>
      </c>
      <c r="C235" s="1"/>
      <c r="D235" s="38">
        <f t="shared" si="7"/>
        <v>53625440</v>
      </c>
      <c r="E235" s="39"/>
      <c r="F235" s="39"/>
      <c r="G235" s="39"/>
      <c r="H235" s="41"/>
      <c r="I235" s="41">
        <v>3161239</v>
      </c>
      <c r="J235" s="41">
        <v>436261</v>
      </c>
      <c r="K235" s="41">
        <v>753281</v>
      </c>
      <c r="L235" s="41">
        <v>44972816</v>
      </c>
      <c r="M235" s="41">
        <v>717700</v>
      </c>
      <c r="N235" s="41"/>
      <c r="O235" s="38">
        <v>3584143</v>
      </c>
      <c r="P235" s="42"/>
      <c r="Q235" s="42"/>
      <c r="R235" s="42"/>
      <c r="S235" s="42"/>
      <c r="T235" s="42"/>
      <c r="U235" s="42"/>
      <c r="V235" s="42"/>
      <c r="W235" s="57"/>
    </row>
    <row r="236" spans="1:23" s="52" customFormat="1">
      <c r="A236" s="51"/>
      <c r="B236" s="52" t="s">
        <v>33</v>
      </c>
      <c r="D236" s="53">
        <f t="shared" si="7"/>
        <v>53943196</v>
      </c>
      <c r="E236" s="54"/>
      <c r="F236" s="54"/>
      <c r="G236" s="54"/>
      <c r="H236" s="55"/>
      <c r="I236" s="55">
        <v>2249618</v>
      </c>
      <c r="J236" s="55">
        <v>95170</v>
      </c>
      <c r="K236" s="55">
        <v>469141</v>
      </c>
      <c r="L236" s="55">
        <v>47955597</v>
      </c>
      <c r="M236" s="55">
        <v>1576400</v>
      </c>
      <c r="N236" s="55"/>
      <c r="O236" s="53">
        <v>1597270</v>
      </c>
      <c r="P236" s="56"/>
      <c r="Q236" s="56"/>
      <c r="R236" s="56"/>
      <c r="S236" s="56"/>
      <c r="T236" s="56"/>
      <c r="U236" s="56"/>
      <c r="V236" s="56"/>
      <c r="W236" s="55"/>
    </row>
    <row r="237" spans="1:23">
      <c r="A237" s="44">
        <v>2014</v>
      </c>
      <c r="B237" s="25" t="s">
        <v>21</v>
      </c>
      <c r="C237" s="1"/>
      <c r="D237" s="38">
        <f t="shared" si="7"/>
        <v>56292098</v>
      </c>
      <c r="E237" s="39">
        <v>46160</v>
      </c>
      <c r="F237" s="39"/>
      <c r="G237" s="39"/>
      <c r="H237" s="41"/>
      <c r="I237" s="41">
        <v>3410384</v>
      </c>
      <c r="J237" s="41"/>
      <c r="K237" s="41">
        <v>187500</v>
      </c>
      <c r="L237" s="41">
        <v>50811917</v>
      </c>
      <c r="M237" s="41">
        <v>811341</v>
      </c>
      <c r="N237" s="41"/>
      <c r="O237" s="38">
        <v>1070956</v>
      </c>
      <c r="P237" s="42"/>
      <c r="Q237" s="42"/>
      <c r="R237" s="42"/>
      <c r="S237" s="42"/>
      <c r="T237" s="42"/>
      <c r="U237" s="42"/>
      <c r="V237" s="42"/>
      <c r="W237" s="57"/>
    </row>
    <row r="238" spans="1:23">
      <c r="A238" s="44"/>
      <c r="B238" s="36" t="s">
        <v>22</v>
      </c>
      <c r="C238" s="1"/>
      <c r="D238" s="38">
        <f t="shared" si="7"/>
        <v>46180169</v>
      </c>
      <c r="E238" s="39"/>
      <c r="F238" s="39"/>
      <c r="G238" s="39"/>
      <c r="H238" s="41"/>
      <c r="I238" s="41">
        <v>1267685</v>
      </c>
      <c r="J238" s="41"/>
      <c r="K238" s="41">
        <v>48060</v>
      </c>
      <c r="L238" s="41">
        <v>42649707</v>
      </c>
      <c r="M238" s="41">
        <v>287560</v>
      </c>
      <c r="N238" s="41"/>
      <c r="O238" s="38">
        <v>1927157</v>
      </c>
      <c r="P238" s="42"/>
      <c r="Q238" s="42"/>
      <c r="R238" s="42"/>
      <c r="S238" s="42"/>
      <c r="T238" s="42"/>
      <c r="U238" s="42"/>
      <c r="V238" s="42"/>
      <c r="W238" s="57"/>
    </row>
    <row r="239" spans="1:23">
      <c r="A239" s="44"/>
      <c r="B239" s="36" t="s">
        <v>24</v>
      </c>
      <c r="C239" s="1"/>
      <c r="D239" s="38">
        <f t="shared" si="7"/>
        <v>50778402</v>
      </c>
      <c r="E239" s="39">
        <v>146780</v>
      </c>
      <c r="F239" s="39"/>
      <c r="G239" s="39"/>
      <c r="H239" s="41"/>
      <c r="I239" s="41">
        <v>2263516</v>
      </c>
      <c r="J239" s="41">
        <v>95720</v>
      </c>
      <c r="K239" s="41">
        <v>1352891</v>
      </c>
      <c r="L239" s="41">
        <v>43778812</v>
      </c>
      <c r="M239" s="41">
        <v>766020</v>
      </c>
      <c r="N239" s="41"/>
      <c r="O239" s="38">
        <v>2521443</v>
      </c>
      <c r="P239" s="42"/>
      <c r="Q239" s="42"/>
      <c r="R239" s="42"/>
      <c r="S239" s="42"/>
      <c r="T239" s="42"/>
      <c r="U239" s="42"/>
      <c r="V239" s="42"/>
      <c r="W239" s="57"/>
    </row>
    <row r="240" spans="1:23">
      <c r="A240" s="44"/>
      <c r="B240" s="36" t="s">
        <v>25</v>
      </c>
      <c r="C240" s="1"/>
      <c r="D240" s="38">
        <f t="shared" si="7"/>
        <v>50395400</v>
      </c>
      <c r="E240" s="39"/>
      <c r="F240" s="39"/>
      <c r="G240" s="39"/>
      <c r="H240" s="41"/>
      <c r="I240" s="41">
        <v>1871213</v>
      </c>
      <c r="J240" s="41">
        <v>525000</v>
      </c>
      <c r="K240" s="41">
        <v>1739771</v>
      </c>
      <c r="L240" s="41">
        <v>41504407</v>
      </c>
      <c r="M240" s="41">
        <v>964400</v>
      </c>
      <c r="N240" s="41"/>
      <c r="O240" s="38">
        <v>3790609</v>
      </c>
      <c r="P240" s="42"/>
      <c r="Q240" s="42"/>
      <c r="R240" s="42"/>
      <c r="S240" s="42"/>
      <c r="T240" s="42"/>
      <c r="U240" s="42"/>
      <c r="V240" s="42"/>
      <c r="W240" s="57"/>
    </row>
    <row r="241" spans="1:23">
      <c r="A241" s="44"/>
      <c r="B241" s="36" t="s">
        <v>26</v>
      </c>
      <c r="C241" s="1"/>
      <c r="D241" s="38">
        <f t="shared" si="7"/>
        <v>48639163</v>
      </c>
      <c r="E241" s="39"/>
      <c r="F241" s="39"/>
      <c r="G241" s="39"/>
      <c r="H241" s="41"/>
      <c r="I241" s="41">
        <v>3896182</v>
      </c>
      <c r="J241" s="41">
        <v>434360</v>
      </c>
      <c r="K241" s="41">
        <v>2499539</v>
      </c>
      <c r="L241" s="41">
        <v>37524110</v>
      </c>
      <c r="M241" s="41">
        <v>1770801</v>
      </c>
      <c r="N241" s="41"/>
      <c r="O241" s="38">
        <v>2514171</v>
      </c>
      <c r="P241" s="42"/>
      <c r="Q241" s="42"/>
      <c r="R241" s="42"/>
      <c r="S241" s="42"/>
      <c r="T241" s="42"/>
      <c r="U241" s="42"/>
      <c r="V241" s="42"/>
      <c r="W241" s="57"/>
    </row>
    <row r="242" spans="1:23">
      <c r="A242" s="44"/>
      <c r="B242" s="36" t="s">
        <v>27</v>
      </c>
      <c r="C242" s="1"/>
      <c r="D242" s="38">
        <f t="shared" si="7"/>
        <v>43636009</v>
      </c>
      <c r="E242" s="39"/>
      <c r="F242" s="39"/>
      <c r="G242" s="39"/>
      <c r="H242" s="41"/>
      <c r="I242" s="41">
        <v>1573491</v>
      </c>
      <c r="J242" s="41">
        <v>50140</v>
      </c>
      <c r="K242" s="41">
        <v>2417645</v>
      </c>
      <c r="L242" s="41">
        <v>33924865</v>
      </c>
      <c r="M242" s="41">
        <v>1373050</v>
      </c>
      <c r="N242" s="41"/>
      <c r="O242" s="38">
        <v>4296818</v>
      </c>
      <c r="P242" s="42"/>
      <c r="Q242" s="42"/>
      <c r="R242" s="42"/>
      <c r="S242" s="42"/>
      <c r="T242" s="42"/>
      <c r="U242" s="42"/>
      <c r="V242" s="42"/>
      <c r="W242" s="57"/>
    </row>
    <row r="243" spans="1:23">
      <c r="A243" s="44"/>
      <c r="B243" s="36" t="s">
        <v>28</v>
      </c>
      <c r="C243" s="1"/>
      <c r="D243" s="38">
        <f t="shared" si="7"/>
        <v>38205275</v>
      </c>
      <c r="E243" s="39">
        <v>1548258</v>
      </c>
      <c r="F243" s="39"/>
      <c r="G243" s="39"/>
      <c r="H243" s="41"/>
      <c r="I243" s="41">
        <v>1961475</v>
      </c>
      <c r="J243" s="41"/>
      <c r="K243" s="41">
        <v>528590</v>
      </c>
      <c r="L243" s="41">
        <v>30464220</v>
      </c>
      <c r="M243" s="41">
        <v>766980</v>
      </c>
      <c r="N243" s="41"/>
      <c r="O243" s="38">
        <v>4484010</v>
      </c>
      <c r="P243" s="42"/>
      <c r="Q243" s="42"/>
      <c r="R243" s="42"/>
      <c r="S243" s="42"/>
      <c r="T243" s="42"/>
      <c r="U243" s="42"/>
      <c r="V243" s="42"/>
      <c r="W243" s="57"/>
    </row>
    <row r="244" spans="1:23">
      <c r="A244" s="44"/>
      <c r="B244" s="36" t="s">
        <v>29</v>
      </c>
      <c r="C244" s="1"/>
      <c r="D244" s="38">
        <f t="shared" si="7"/>
        <v>39585946</v>
      </c>
      <c r="E244" s="39"/>
      <c r="F244" s="39"/>
      <c r="G244" s="39"/>
      <c r="H244" s="41"/>
      <c r="I244" s="41">
        <v>1374529</v>
      </c>
      <c r="J244" s="41"/>
      <c r="K244" s="41">
        <v>623120</v>
      </c>
      <c r="L244" s="41">
        <v>32570474</v>
      </c>
      <c r="M244" s="41">
        <v>1736300</v>
      </c>
      <c r="N244" s="41"/>
      <c r="O244" s="38">
        <v>3281523</v>
      </c>
      <c r="P244" s="42"/>
      <c r="Q244" s="42"/>
      <c r="R244" s="42"/>
      <c r="S244" s="42"/>
      <c r="T244" s="42"/>
      <c r="U244" s="42"/>
      <c r="V244" s="42"/>
      <c r="W244" s="57"/>
    </row>
    <row r="245" spans="1:23">
      <c r="A245" s="44"/>
      <c r="B245" s="36" t="s">
        <v>30</v>
      </c>
      <c r="C245" s="1"/>
      <c r="D245" s="38">
        <f t="shared" si="7"/>
        <v>44847965</v>
      </c>
      <c r="E245" s="39"/>
      <c r="F245" s="39"/>
      <c r="G245" s="39"/>
      <c r="H245" s="41"/>
      <c r="I245" s="41">
        <v>991773</v>
      </c>
      <c r="J245" s="41"/>
      <c r="K245" s="41"/>
      <c r="L245" s="41">
        <v>35665623</v>
      </c>
      <c r="M245" s="41">
        <v>1256680</v>
      </c>
      <c r="N245" s="41"/>
      <c r="O245" s="38">
        <v>6933889</v>
      </c>
      <c r="P245" s="42"/>
      <c r="Q245" s="42"/>
      <c r="R245" s="42"/>
      <c r="S245" s="42"/>
      <c r="T245" s="42"/>
      <c r="U245" s="42"/>
      <c r="V245" s="42"/>
      <c r="W245" s="57"/>
    </row>
    <row r="246" spans="1:23">
      <c r="A246" s="44"/>
      <c r="B246" s="36" t="s">
        <v>31</v>
      </c>
      <c r="C246" s="1"/>
      <c r="D246" s="38">
        <f t="shared" si="7"/>
        <v>41934020</v>
      </c>
      <c r="E246" s="39"/>
      <c r="F246" s="39"/>
      <c r="G246" s="39"/>
      <c r="H246" s="41"/>
      <c r="I246" s="41">
        <v>3094572</v>
      </c>
      <c r="J246" s="41">
        <v>46360</v>
      </c>
      <c r="K246" s="41">
        <v>459800</v>
      </c>
      <c r="L246" s="41">
        <v>34303749</v>
      </c>
      <c r="M246" s="41">
        <v>860280</v>
      </c>
      <c r="N246" s="41"/>
      <c r="O246" s="38">
        <v>3169259</v>
      </c>
      <c r="P246" s="42"/>
      <c r="Q246" s="42"/>
      <c r="R246" s="42"/>
      <c r="S246" s="42"/>
      <c r="T246" s="42"/>
      <c r="U246" s="42"/>
      <c r="V246" s="42"/>
      <c r="W246" s="57"/>
    </row>
    <row r="247" spans="1:23">
      <c r="A247" s="44"/>
      <c r="B247" s="36" t="s">
        <v>32</v>
      </c>
      <c r="C247" s="1"/>
      <c r="D247" s="38">
        <f t="shared" si="7"/>
        <v>42174896</v>
      </c>
      <c r="E247" s="39"/>
      <c r="F247" s="39"/>
      <c r="G247" s="39"/>
      <c r="H247" s="41"/>
      <c r="I247" s="41">
        <v>1048023</v>
      </c>
      <c r="J247" s="41"/>
      <c r="K247" s="41">
        <v>96319</v>
      </c>
      <c r="L247" s="41">
        <v>31088901</v>
      </c>
      <c r="M247" s="41">
        <v>1056520</v>
      </c>
      <c r="N247" s="41"/>
      <c r="O247" s="38">
        <v>8885133</v>
      </c>
      <c r="P247" s="42"/>
      <c r="Q247" s="42"/>
      <c r="R247" s="42"/>
      <c r="S247" s="42"/>
      <c r="T247" s="42"/>
      <c r="U247" s="42"/>
      <c r="V247" s="42"/>
      <c r="W247" s="57"/>
    </row>
    <row r="248" spans="1:23" s="52" customFormat="1">
      <c r="A248" s="51"/>
      <c r="B248" s="52" t="s">
        <v>33</v>
      </c>
      <c r="D248" s="53">
        <f t="shared" si="7"/>
        <v>44064256</v>
      </c>
      <c r="E248" s="54"/>
      <c r="F248" s="54"/>
      <c r="G248" s="54"/>
      <c r="H248" s="55"/>
      <c r="I248" s="55">
        <v>1733346</v>
      </c>
      <c r="J248" s="55">
        <v>136980</v>
      </c>
      <c r="K248" s="55"/>
      <c r="L248" s="55">
        <v>32417018</v>
      </c>
      <c r="M248" s="55">
        <v>1297861</v>
      </c>
      <c r="N248" s="55"/>
      <c r="O248" s="53">
        <v>8479051</v>
      </c>
      <c r="P248" s="56"/>
      <c r="Q248" s="56"/>
      <c r="R248" s="56"/>
      <c r="S248" s="56"/>
      <c r="T248" s="56"/>
      <c r="U248" s="56"/>
      <c r="V248" s="56"/>
      <c r="W248" s="55"/>
    </row>
    <row r="249" spans="1:23">
      <c r="A249" s="44">
        <v>2015</v>
      </c>
      <c r="B249" s="25" t="s">
        <v>21</v>
      </c>
      <c r="C249" s="1"/>
      <c r="D249" s="38">
        <f t="shared" si="7"/>
        <v>45109800</v>
      </c>
      <c r="E249" s="39"/>
      <c r="F249" s="39"/>
      <c r="G249" s="39"/>
      <c r="H249" s="41"/>
      <c r="I249" s="41">
        <v>2019844</v>
      </c>
      <c r="J249" s="41"/>
      <c r="K249" s="41"/>
      <c r="L249" s="41">
        <v>32759941</v>
      </c>
      <c r="M249" s="41">
        <v>2052740</v>
      </c>
      <c r="N249" s="41"/>
      <c r="O249" s="38">
        <v>8277275</v>
      </c>
      <c r="P249" s="42"/>
      <c r="Q249" s="42"/>
      <c r="R249" s="42"/>
      <c r="S249" s="42"/>
      <c r="T249" s="42"/>
      <c r="U249" s="42"/>
      <c r="V249" s="42"/>
      <c r="W249" s="57"/>
    </row>
    <row r="250" spans="1:23">
      <c r="A250" s="44"/>
      <c r="B250" s="36" t="s">
        <v>22</v>
      </c>
      <c r="C250" s="1"/>
      <c r="D250" s="38">
        <f t="shared" si="7"/>
        <v>40121726</v>
      </c>
      <c r="E250" s="39"/>
      <c r="F250" s="39"/>
      <c r="G250" s="39"/>
      <c r="H250" s="41"/>
      <c r="I250" s="41">
        <v>1646822</v>
      </c>
      <c r="J250" s="41"/>
      <c r="K250" s="41"/>
      <c r="L250" s="41">
        <v>31118403</v>
      </c>
      <c r="M250" s="41">
        <v>1142461</v>
      </c>
      <c r="N250" s="41"/>
      <c r="O250" s="38">
        <v>6214040</v>
      </c>
      <c r="P250" s="42"/>
      <c r="Q250" s="42"/>
      <c r="R250" s="42"/>
      <c r="S250" s="42"/>
      <c r="T250" s="42"/>
      <c r="U250" s="42"/>
      <c r="V250" s="42"/>
      <c r="W250" s="57"/>
    </row>
    <row r="251" spans="1:23">
      <c r="A251" s="44"/>
      <c r="B251" s="36" t="s">
        <v>24</v>
      </c>
      <c r="C251" s="1"/>
      <c r="D251" s="38">
        <f t="shared" si="7"/>
        <v>48422901</v>
      </c>
      <c r="E251" s="39"/>
      <c r="F251" s="39"/>
      <c r="G251" s="39"/>
      <c r="H251" s="41"/>
      <c r="I251" s="41">
        <v>3407214</v>
      </c>
      <c r="J251" s="41"/>
      <c r="K251" s="41">
        <v>867410</v>
      </c>
      <c r="L251" s="41">
        <v>35018701</v>
      </c>
      <c r="M251" s="41">
        <v>1155739</v>
      </c>
      <c r="N251" s="41"/>
      <c r="O251" s="38">
        <v>7973837</v>
      </c>
      <c r="P251" s="42"/>
      <c r="Q251" s="42"/>
      <c r="R251" s="42"/>
      <c r="S251" s="42"/>
      <c r="T251" s="42"/>
      <c r="U251" s="42"/>
      <c r="V251" s="42"/>
      <c r="W251" s="57"/>
    </row>
    <row r="252" spans="1:23">
      <c r="A252" s="44"/>
      <c r="B252" s="36" t="s">
        <v>25</v>
      </c>
      <c r="C252" s="1"/>
      <c r="D252" s="38">
        <f t="shared" si="7"/>
        <v>55348934</v>
      </c>
      <c r="E252" s="39"/>
      <c r="F252" s="39"/>
      <c r="G252" s="39"/>
      <c r="H252" s="41"/>
      <c r="I252" s="41">
        <v>4141343</v>
      </c>
      <c r="J252" s="41"/>
      <c r="K252" s="41">
        <v>1864030</v>
      </c>
      <c r="L252" s="41">
        <v>35137548</v>
      </c>
      <c r="M252" s="41">
        <v>1728371</v>
      </c>
      <c r="N252" s="41"/>
      <c r="O252" s="38">
        <v>12477642</v>
      </c>
      <c r="P252" s="42"/>
      <c r="Q252" s="42"/>
      <c r="R252" s="42"/>
      <c r="S252" s="42"/>
      <c r="T252" s="42"/>
      <c r="U252" s="42"/>
      <c r="V252" s="42"/>
      <c r="W252" s="57"/>
    </row>
    <row r="253" spans="1:23">
      <c r="A253" s="44"/>
      <c r="B253" s="36" t="s">
        <v>26</v>
      </c>
      <c r="C253" s="1"/>
      <c r="D253" s="38">
        <f t="shared" si="7"/>
        <v>53556304</v>
      </c>
      <c r="E253" s="39"/>
      <c r="F253" s="39"/>
      <c r="G253" s="39"/>
      <c r="H253" s="41"/>
      <c r="I253" s="41">
        <v>2614455</v>
      </c>
      <c r="J253" s="41"/>
      <c r="K253" s="41">
        <v>1379811</v>
      </c>
      <c r="L253" s="41">
        <v>35041466</v>
      </c>
      <c r="M253" s="41">
        <v>2176909</v>
      </c>
      <c r="N253" s="41"/>
      <c r="O253" s="38">
        <v>12343663</v>
      </c>
      <c r="P253" s="42"/>
      <c r="Q253" s="42"/>
      <c r="R253" s="42"/>
      <c r="S253" s="42"/>
      <c r="T253" s="42"/>
      <c r="U253" s="42"/>
      <c r="V253" s="42"/>
      <c r="W253" s="57"/>
    </row>
    <row r="254" spans="1:23">
      <c r="A254" s="44"/>
      <c r="B254" s="36" t="s">
        <v>27</v>
      </c>
      <c r="C254" s="1"/>
      <c r="D254" s="38">
        <f t="shared" si="7"/>
        <v>47413637</v>
      </c>
      <c r="E254" s="39"/>
      <c r="F254" s="39"/>
      <c r="G254" s="39"/>
      <c r="H254" s="41"/>
      <c r="I254" s="41">
        <v>1824058</v>
      </c>
      <c r="J254" s="41">
        <v>94761</v>
      </c>
      <c r="K254" s="41">
        <v>146049</v>
      </c>
      <c r="L254" s="41">
        <v>32593967</v>
      </c>
      <c r="M254" s="41">
        <v>1199480</v>
      </c>
      <c r="N254" s="41">
        <v>97447</v>
      </c>
      <c r="O254" s="38">
        <v>11457875</v>
      </c>
      <c r="P254" s="42"/>
      <c r="Q254" s="42"/>
      <c r="R254" s="42"/>
      <c r="S254" s="42"/>
      <c r="T254" s="42"/>
      <c r="U254" s="42"/>
      <c r="V254" s="42"/>
      <c r="W254" s="57"/>
    </row>
    <row r="255" spans="1:23">
      <c r="A255" s="44"/>
      <c r="B255" s="36" t="s">
        <v>28</v>
      </c>
      <c r="C255" s="1"/>
      <c r="E255" s="39">
        <v>1122340</v>
      </c>
      <c r="F255" s="39"/>
      <c r="G255" s="39"/>
      <c r="H255" s="41"/>
      <c r="I255" s="41"/>
      <c r="J255" s="41"/>
      <c r="K255" s="41"/>
      <c r="L255" s="41"/>
      <c r="M255" s="41"/>
      <c r="N255" s="41"/>
      <c r="P255" s="42"/>
      <c r="Q255" s="42"/>
      <c r="R255" s="42"/>
      <c r="S255" s="42"/>
      <c r="T255" s="42"/>
      <c r="U255" s="42"/>
      <c r="V255" s="42"/>
      <c r="W255" s="57"/>
    </row>
    <row r="256" spans="1:23">
      <c r="A256" s="44"/>
      <c r="B256" s="36" t="s">
        <v>29</v>
      </c>
      <c r="C256" s="1"/>
      <c r="E256" s="39">
        <v>1370040</v>
      </c>
      <c r="F256" s="39"/>
      <c r="G256" s="39"/>
      <c r="H256" s="41"/>
      <c r="I256" s="41"/>
      <c r="J256" s="41"/>
      <c r="K256" s="41"/>
      <c r="L256" s="41"/>
      <c r="M256" s="41"/>
      <c r="N256" s="41"/>
      <c r="P256" s="42"/>
      <c r="Q256" s="42"/>
      <c r="R256" s="42"/>
      <c r="S256" s="42"/>
      <c r="T256" s="42"/>
      <c r="U256" s="42"/>
      <c r="V256" s="42"/>
      <c r="W256" s="57"/>
    </row>
    <row r="257" spans="1:72">
      <c r="A257" s="44"/>
      <c r="B257" s="36" t="s">
        <v>30</v>
      </c>
      <c r="C257" s="1"/>
      <c r="E257" s="39">
        <v>654305</v>
      </c>
      <c r="F257" s="39"/>
      <c r="G257" s="39"/>
      <c r="H257" s="41"/>
      <c r="I257" s="41"/>
      <c r="J257" s="41"/>
      <c r="K257" s="41"/>
      <c r="L257" s="41"/>
      <c r="M257" s="41"/>
      <c r="N257" s="41"/>
      <c r="P257" s="42"/>
      <c r="Q257" s="42"/>
      <c r="R257" s="42"/>
      <c r="S257" s="42"/>
      <c r="T257" s="42"/>
      <c r="U257" s="42"/>
      <c r="V257" s="42"/>
      <c r="W257" s="57"/>
    </row>
    <row r="258" spans="1:72">
      <c r="A258" s="44"/>
      <c r="B258" s="36" t="s">
        <v>31</v>
      </c>
      <c r="C258" s="1"/>
      <c r="E258" s="39">
        <v>338367</v>
      </c>
      <c r="F258" s="39"/>
      <c r="G258" s="39"/>
      <c r="H258" s="41"/>
      <c r="I258" s="41"/>
      <c r="J258" s="41"/>
      <c r="K258" s="41"/>
      <c r="L258" s="41"/>
      <c r="M258" s="41"/>
      <c r="N258" s="41"/>
      <c r="P258" s="42"/>
      <c r="Q258" s="42"/>
      <c r="R258" s="42"/>
      <c r="S258" s="42"/>
      <c r="T258" s="42"/>
      <c r="U258" s="42"/>
      <c r="V258" s="42"/>
      <c r="W258" s="57"/>
    </row>
    <row r="259" spans="1:72">
      <c r="A259" s="44"/>
      <c r="B259" s="36" t="s">
        <v>32</v>
      </c>
      <c r="C259" s="1"/>
      <c r="E259" s="39">
        <v>50100</v>
      </c>
      <c r="F259" s="39">
        <v>97447</v>
      </c>
      <c r="G259" s="39"/>
      <c r="H259" s="41"/>
      <c r="I259" s="41"/>
      <c r="J259" s="41"/>
      <c r="K259" s="41"/>
      <c r="L259" s="41"/>
      <c r="M259" s="41"/>
      <c r="N259" s="41"/>
      <c r="P259" s="42"/>
      <c r="Q259" s="42"/>
      <c r="R259" s="42"/>
      <c r="S259" s="42"/>
      <c r="T259" s="42"/>
      <c r="U259" s="42"/>
      <c r="V259" s="42"/>
      <c r="W259" s="57"/>
    </row>
    <row r="260" spans="1:72" s="52" customFormat="1">
      <c r="A260" s="51"/>
      <c r="B260" s="52" t="s">
        <v>33</v>
      </c>
      <c r="D260" s="53"/>
      <c r="E260" s="54"/>
      <c r="F260" s="54"/>
      <c r="G260" s="54"/>
      <c r="H260" s="55"/>
      <c r="I260" s="55"/>
      <c r="J260" s="55"/>
      <c r="K260" s="55"/>
      <c r="L260" s="55"/>
      <c r="M260" s="55"/>
      <c r="N260" s="55"/>
      <c r="O260" s="53"/>
      <c r="P260" s="56"/>
      <c r="Q260" s="56"/>
      <c r="R260" s="56"/>
      <c r="S260" s="56"/>
      <c r="T260" s="56"/>
      <c r="U260" s="56"/>
      <c r="V260" s="56"/>
      <c r="W260" s="55"/>
    </row>
    <row r="261" spans="1:72">
      <c r="P261" s="49"/>
      <c r="Q261" s="49"/>
      <c r="R261" s="49"/>
      <c r="S261" s="49"/>
      <c r="T261" s="49"/>
      <c r="U261" s="49"/>
      <c r="V261" s="49"/>
      <c r="W261" s="49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</row>
    <row r="262" spans="1:72">
      <c r="P262" s="49"/>
      <c r="Q262" s="49"/>
      <c r="R262" s="49"/>
      <c r="S262" s="49"/>
      <c r="T262" s="49"/>
      <c r="U262" s="49"/>
      <c r="V262" s="49"/>
      <c r="W262" s="49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</row>
    <row r="263" spans="1:72">
      <c r="A263" s="59" t="s">
        <v>37</v>
      </c>
      <c r="P263" s="49"/>
      <c r="Q263" s="49"/>
      <c r="R263" s="49"/>
      <c r="S263" s="49"/>
      <c r="T263" s="49"/>
      <c r="U263" s="49"/>
      <c r="V263" s="49"/>
      <c r="W263" s="49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</row>
    <row r="264" spans="1:72">
      <c r="P264" s="49"/>
      <c r="Q264" s="49"/>
      <c r="R264" s="49"/>
      <c r="S264" s="49"/>
      <c r="T264" s="49"/>
      <c r="U264" s="49"/>
      <c r="V264" s="49"/>
      <c r="W264" s="49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</row>
    <row r="265" spans="1:72">
      <c r="P265" s="49"/>
      <c r="Q265" s="49"/>
      <c r="R265" s="49"/>
      <c r="S265" s="49"/>
      <c r="T265" s="49"/>
      <c r="U265" s="49"/>
      <c r="V265" s="49"/>
      <c r="W265" s="49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</row>
    <row r="266" spans="1:72">
      <c r="P266" s="49"/>
      <c r="Q266" s="49"/>
      <c r="R266" s="49"/>
      <c r="S266" s="49"/>
      <c r="T266" s="49"/>
      <c r="U266" s="49"/>
      <c r="V266" s="49"/>
      <c r="W266" s="49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</row>
    <row r="267" spans="1:72">
      <c r="P267" s="49"/>
      <c r="Q267" s="49"/>
      <c r="R267" s="49"/>
      <c r="S267" s="49"/>
      <c r="T267" s="49"/>
      <c r="U267" s="49"/>
      <c r="V267" s="49"/>
      <c r="W267" s="49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</row>
    <row r="268" spans="1:72">
      <c r="P268" s="49"/>
      <c r="Q268" s="49"/>
      <c r="R268" s="49"/>
      <c r="S268" s="49"/>
      <c r="T268" s="49"/>
      <c r="U268" s="49"/>
      <c r="V268" s="49"/>
      <c r="W268" s="49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</row>
    <row r="269" spans="1:72">
      <c r="P269" s="49"/>
      <c r="Q269" s="49"/>
      <c r="R269" s="49"/>
      <c r="S269" s="49"/>
      <c r="T269" s="49"/>
      <c r="U269" s="49"/>
      <c r="V269" s="49"/>
      <c r="W269" s="49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</row>
    <row r="270" spans="1:72">
      <c r="P270" s="49"/>
      <c r="Q270" s="49"/>
      <c r="R270" s="49"/>
      <c r="S270" s="49"/>
      <c r="T270" s="49"/>
      <c r="U270" s="49"/>
      <c r="V270" s="49"/>
      <c r="W270" s="49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</row>
    <row r="271" spans="1:72">
      <c r="P271" s="49"/>
      <c r="Q271" s="49"/>
      <c r="R271" s="49"/>
      <c r="S271" s="49"/>
      <c r="T271" s="49"/>
      <c r="U271" s="49"/>
      <c r="V271" s="49"/>
      <c r="W271" s="49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</row>
    <row r="272" spans="1:72">
      <c r="P272" s="49"/>
      <c r="Q272" s="49"/>
      <c r="R272" s="49"/>
      <c r="S272" s="49"/>
      <c r="T272" s="49"/>
      <c r="U272" s="49"/>
      <c r="V272" s="49"/>
      <c r="W272" s="49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</row>
    <row r="273" spans="16:72">
      <c r="P273" s="49"/>
      <c r="Q273" s="49"/>
      <c r="R273" s="49"/>
      <c r="S273" s="49"/>
      <c r="T273" s="49"/>
      <c r="U273" s="49"/>
      <c r="V273" s="49"/>
      <c r="W273" s="49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</row>
    <row r="274" spans="16:72">
      <c r="P274" s="49"/>
      <c r="Q274" s="49"/>
      <c r="R274" s="49"/>
      <c r="S274" s="49"/>
      <c r="T274" s="49"/>
      <c r="U274" s="49"/>
      <c r="V274" s="49"/>
      <c r="W274" s="49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</row>
    <row r="275" spans="16:72">
      <c r="P275" s="49"/>
      <c r="Q275" s="49"/>
      <c r="R275" s="49"/>
      <c r="S275" s="49"/>
      <c r="T275" s="49"/>
      <c r="U275" s="49"/>
      <c r="V275" s="49"/>
      <c r="W275" s="49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</row>
    <row r="276" spans="16:72">
      <c r="P276" s="49"/>
      <c r="Q276" s="49"/>
      <c r="R276" s="49"/>
      <c r="S276" s="49"/>
      <c r="T276" s="49"/>
      <c r="U276" s="49"/>
      <c r="V276" s="49"/>
      <c r="W276" s="49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</row>
    <row r="277" spans="16:72">
      <c r="P277" s="49"/>
      <c r="Q277" s="49"/>
      <c r="R277" s="49"/>
      <c r="S277" s="49"/>
      <c r="T277" s="49"/>
      <c r="U277" s="49"/>
      <c r="V277" s="49"/>
      <c r="W277" s="49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</row>
    <row r="278" spans="16:72">
      <c r="P278" s="49"/>
      <c r="Q278" s="49"/>
      <c r="R278" s="49"/>
      <c r="S278" s="49"/>
      <c r="T278" s="49"/>
      <c r="U278" s="49"/>
      <c r="V278" s="49"/>
      <c r="W278" s="49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</row>
    <row r="279" spans="16:72">
      <c r="P279" s="49"/>
      <c r="Q279" s="49"/>
      <c r="R279" s="49"/>
      <c r="S279" s="49"/>
      <c r="T279" s="49"/>
      <c r="U279" s="49"/>
      <c r="V279" s="49"/>
      <c r="W279" s="49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</row>
    <row r="280" spans="16:72">
      <c r="P280" s="49"/>
      <c r="Q280" s="49"/>
      <c r="R280" s="49"/>
      <c r="S280" s="49"/>
      <c r="T280" s="49"/>
      <c r="U280" s="49"/>
      <c r="V280" s="49"/>
      <c r="W280" s="49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</row>
    <row r="281" spans="16:72">
      <c r="P281" s="49"/>
      <c r="Q281" s="49"/>
      <c r="R281" s="49"/>
      <c r="S281" s="49"/>
      <c r="T281" s="49"/>
      <c r="U281" s="49"/>
      <c r="V281" s="49"/>
      <c r="W281" s="49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</row>
    <row r="282" spans="16:72">
      <c r="P282" s="49"/>
      <c r="Q282" s="49"/>
      <c r="R282" s="49"/>
      <c r="S282" s="49"/>
      <c r="T282" s="49"/>
      <c r="U282" s="49"/>
      <c r="V282" s="49"/>
      <c r="W282" s="49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</row>
    <row r="283" spans="16:72">
      <c r="P283" s="49"/>
      <c r="Q283" s="49"/>
      <c r="R283" s="49"/>
      <c r="S283" s="49"/>
      <c r="T283" s="49"/>
      <c r="U283" s="49"/>
      <c r="V283" s="49"/>
      <c r="W283" s="49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</row>
    <row r="284" spans="16:72">
      <c r="P284" s="49"/>
      <c r="Q284" s="49"/>
      <c r="R284" s="49"/>
      <c r="S284" s="49"/>
      <c r="T284" s="49"/>
      <c r="U284" s="49"/>
      <c r="V284" s="49"/>
      <c r="W284" s="49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</row>
    <row r="285" spans="16:72">
      <c r="P285" s="49"/>
      <c r="Q285" s="49"/>
      <c r="R285" s="49"/>
      <c r="S285" s="49"/>
      <c r="T285" s="49"/>
      <c r="U285" s="49"/>
      <c r="V285" s="49"/>
      <c r="W285" s="49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</row>
    <row r="286" spans="16:72">
      <c r="P286" s="49"/>
      <c r="Q286" s="49"/>
      <c r="R286" s="49"/>
      <c r="S286" s="49"/>
      <c r="T286" s="49"/>
      <c r="U286" s="49"/>
      <c r="V286" s="49"/>
      <c r="W286" s="49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</row>
    <row r="287" spans="16:72">
      <c r="P287" s="49"/>
      <c r="Q287" s="49"/>
      <c r="R287" s="49"/>
      <c r="S287" s="49"/>
      <c r="T287" s="49"/>
      <c r="U287" s="49"/>
      <c r="V287" s="49"/>
      <c r="W287" s="49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</row>
    <row r="288" spans="16:72">
      <c r="P288" s="49"/>
      <c r="Q288" s="49"/>
      <c r="R288" s="49"/>
      <c r="S288" s="49"/>
      <c r="T288" s="49"/>
      <c r="U288" s="49"/>
      <c r="V288" s="49"/>
      <c r="W288" s="49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</row>
    <row r="289" spans="16:72">
      <c r="P289" s="49"/>
      <c r="Q289" s="49"/>
      <c r="R289" s="49"/>
      <c r="S289" s="49"/>
      <c r="T289" s="49"/>
      <c r="U289" s="49"/>
      <c r="V289" s="49"/>
      <c r="W289" s="49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</row>
    <row r="290" spans="16:72">
      <c r="P290" s="49"/>
      <c r="Q290" s="49"/>
      <c r="R290" s="49"/>
      <c r="S290" s="49"/>
      <c r="T290" s="49"/>
      <c r="U290" s="49"/>
      <c r="V290" s="49"/>
      <c r="W290" s="49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</row>
    <row r="291" spans="16:72">
      <c r="P291" s="49"/>
      <c r="Q291" s="49"/>
      <c r="R291" s="49"/>
      <c r="S291" s="49"/>
      <c r="T291" s="49"/>
      <c r="U291" s="49"/>
      <c r="V291" s="49"/>
      <c r="W291" s="49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</row>
    <row r="292" spans="16:72">
      <c r="P292" s="49"/>
      <c r="Q292" s="49"/>
      <c r="R292" s="49"/>
      <c r="S292" s="49"/>
      <c r="T292" s="49"/>
      <c r="U292" s="49"/>
      <c r="V292" s="49"/>
      <c r="W292" s="49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</row>
    <row r="293" spans="16:72">
      <c r="P293" s="49"/>
      <c r="Q293" s="49"/>
      <c r="R293" s="49"/>
      <c r="S293" s="49"/>
      <c r="T293" s="49"/>
      <c r="U293" s="49"/>
      <c r="V293" s="49"/>
      <c r="W293" s="49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</row>
    <row r="294" spans="16:72">
      <c r="P294" s="49"/>
      <c r="Q294" s="49"/>
      <c r="R294" s="49"/>
      <c r="S294" s="49"/>
      <c r="T294" s="49"/>
      <c r="U294" s="49"/>
      <c r="V294" s="49"/>
      <c r="W294" s="49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</row>
    <row r="295" spans="16:72">
      <c r="P295" s="49"/>
      <c r="Q295" s="49"/>
      <c r="R295" s="49"/>
      <c r="S295" s="49"/>
      <c r="T295" s="49"/>
      <c r="U295" s="49"/>
      <c r="V295" s="49"/>
      <c r="W295" s="49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</row>
    <row r="296" spans="16:72">
      <c r="P296" s="49"/>
      <c r="Q296" s="49"/>
      <c r="R296" s="49"/>
      <c r="S296" s="49"/>
      <c r="T296" s="49"/>
      <c r="U296" s="49"/>
      <c r="V296" s="49"/>
      <c r="W296" s="49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</row>
    <row r="297" spans="16:72">
      <c r="P297" s="49"/>
      <c r="Q297" s="49"/>
      <c r="R297" s="49"/>
      <c r="S297" s="49"/>
      <c r="T297" s="49"/>
      <c r="U297" s="49"/>
      <c r="V297" s="49"/>
      <c r="W297" s="49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</row>
    <row r="298" spans="16:72">
      <c r="P298" s="49"/>
      <c r="Q298" s="49"/>
      <c r="R298" s="49"/>
      <c r="S298" s="49"/>
      <c r="T298" s="49"/>
      <c r="U298" s="49"/>
      <c r="V298" s="49"/>
      <c r="W298" s="49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</row>
    <row r="299" spans="16:72">
      <c r="P299" s="49"/>
      <c r="Q299" s="49"/>
      <c r="R299" s="49"/>
      <c r="S299" s="49"/>
      <c r="T299" s="49"/>
      <c r="U299" s="49"/>
      <c r="V299" s="49"/>
      <c r="W299" s="49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</row>
    <row r="300" spans="16:72">
      <c r="P300" s="49"/>
      <c r="Q300" s="49"/>
      <c r="R300" s="49"/>
      <c r="S300" s="49"/>
      <c r="T300" s="49"/>
      <c r="U300" s="49"/>
      <c r="V300" s="49"/>
      <c r="W300" s="49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</row>
    <row r="301" spans="16:72">
      <c r="P301" s="49"/>
      <c r="Q301" s="49"/>
      <c r="R301" s="49"/>
      <c r="S301" s="49"/>
      <c r="T301" s="49"/>
      <c r="U301" s="49"/>
      <c r="V301" s="49"/>
      <c r="W301" s="49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</row>
    <row r="302" spans="16:72">
      <c r="P302" s="49"/>
      <c r="Q302" s="49"/>
      <c r="R302" s="49"/>
      <c r="S302" s="49"/>
      <c r="T302" s="49"/>
      <c r="U302" s="49"/>
      <c r="V302" s="49"/>
      <c r="W302" s="49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</row>
    <row r="303" spans="16:72">
      <c r="P303" s="49"/>
      <c r="Q303" s="49"/>
      <c r="R303" s="49"/>
      <c r="S303" s="49"/>
      <c r="T303" s="49"/>
      <c r="U303" s="49"/>
      <c r="V303" s="49"/>
      <c r="W303" s="49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</row>
    <row r="304" spans="16:72">
      <c r="P304" s="49"/>
      <c r="Q304" s="49"/>
      <c r="R304" s="49"/>
      <c r="S304" s="49"/>
      <c r="T304" s="49"/>
      <c r="U304" s="49"/>
      <c r="V304" s="49"/>
      <c r="W304" s="49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</row>
    <row r="305" spans="16:72">
      <c r="P305" s="49"/>
      <c r="Q305" s="49"/>
      <c r="R305" s="49"/>
      <c r="S305" s="49"/>
      <c r="T305" s="49"/>
      <c r="U305" s="49"/>
      <c r="V305" s="49"/>
      <c r="W305" s="49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</row>
    <row r="306" spans="16:72">
      <c r="P306" s="49"/>
      <c r="Q306" s="49"/>
      <c r="R306" s="49"/>
      <c r="S306" s="49"/>
      <c r="T306" s="49"/>
      <c r="U306" s="49"/>
      <c r="V306" s="49"/>
      <c r="W306" s="49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</row>
    <row r="307" spans="16:72">
      <c r="P307" s="49"/>
      <c r="Q307" s="49"/>
      <c r="R307" s="49"/>
      <c r="S307" s="49"/>
      <c r="T307" s="49"/>
      <c r="U307" s="49"/>
      <c r="V307" s="49"/>
      <c r="W307" s="49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</row>
    <row r="308" spans="16:72">
      <c r="P308" s="49"/>
      <c r="Q308" s="49"/>
      <c r="R308" s="49"/>
      <c r="S308" s="49"/>
      <c r="T308" s="49"/>
      <c r="U308" s="49"/>
      <c r="V308" s="49"/>
      <c r="W308" s="49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</row>
    <row r="309" spans="16:72">
      <c r="P309" s="49"/>
      <c r="Q309" s="49"/>
      <c r="R309" s="49"/>
      <c r="S309" s="49"/>
      <c r="T309" s="49"/>
      <c r="U309" s="49"/>
      <c r="V309" s="49"/>
      <c r="W309" s="49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</row>
    <row r="310" spans="16:72">
      <c r="P310" s="49"/>
      <c r="Q310" s="49"/>
      <c r="R310" s="49"/>
      <c r="S310" s="49"/>
      <c r="T310" s="49"/>
      <c r="U310" s="49"/>
      <c r="V310" s="49"/>
      <c r="W310" s="49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</row>
    <row r="311" spans="16:72">
      <c r="P311" s="49"/>
      <c r="Q311" s="49"/>
      <c r="R311" s="49"/>
      <c r="S311" s="49"/>
      <c r="T311" s="49"/>
      <c r="U311" s="49"/>
      <c r="V311" s="49"/>
      <c r="W311" s="49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</row>
  </sheetData>
  <mergeCells count="2">
    <mergeCell ref="A1:W1"/>
    <mergeCell ref="A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Imports 95-15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Dapper</dc:creator>
  <cp:lastModifiedBy>Karen Dapper</cp:lastModifiedBy>
  <dcterms:created xsi:type="dcterms:W3CDTF">2015-09-17T18:48:16Z</dcterms:created>
  <dcterms:modified xsi:type="dcterms:W3CDTF">2015-09-17T20:10:41Z</dcterms:modified>
</cp:coreProperties>
</file>