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oss\Desktop\"/>
    </mc:Choice>
  </mc:AlternateContent>
  <xr:revisionPtr revIDLastSave="0" documentId="13_ncr:1_{7EFEC80D-FCC5-47BC-89F7-BBD2D4268165}" xr6:coauthVersionLast="41" xr6:coauthVersionMax="41" xr10:uidLastSave="{00000000-0000-0000-0000-000000000000}"/>
  <bookViews>
    <workbookView xWindow="-120" yWindow="-120" windowWidth="29040" windowHeight="15840" xr2:uid="{AEEDB62D-E6BA-4489-A2F6-D9660300FDB8}"/>
  </bookViews>
  <sheets>
    <sheet name="R&amp;E" sheetId="1" r:id="rId1"/>
    <sheet name="JLA" sheetId="2" r:id="rId2"/>
    <sheet name="FLSA" sheetId="3" r:id="rId3"/>
    <sheet name="EBW" sheetId="4" r:id="rId4"/>
  </sheets>
  <definedNames>
    <definedName name="_xlnm.Print_Area" localSheetId="2">FLSA!$A$1:$F$37</definedName>
    <definedName name="_xlnm.Print_Area" localSheetId="0">'R&amp;E'!$A$1:$U$45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4" l="1"/>
  <c r="M29" i="4"/>
  <c r="H29" i="4"/>
  <c r="G29" i="4"/>
  <c r="Q27" i="4"/>
  <c r="Q29" i="4" s="1"/>
  <c r="P27" i="4"/>
  <c r="P29" i="4" s="1"/>
  <c r="O27" i="4"/>
  <c r="O29" i="4" s="1"/>
  <c r="N27" i="4"/>
  <c r="M27" i="4"/>
  <c r="L27" i="4"/>
  <c r="L29" i="4" s="1"/>
  <c r="K27" i="4"/>
  <c r="K29" i="4" s="1"/>
  <c r="J27" i="4"/>
  <c r="J29" i="4" s="1"/>
  <c r="I27" i="4"/>
  <c r="I29" i="4" s="1"/>
  <c r="H27" i="4"/>
  <c r="G27" i="4"/>
  <c r="F27" i="4"/>
  <c r="F29" i="4" s="1"/>
  <c r="E27" i="4"/>
  <c r="E29" i="4" s="1"/>
  <c r="D27" i="4"/>
  <c r="D29" i="4" s="1"/>
  <c r="Q23" i="4"/>
  <c r="L23" i="4"/>
  <c r="K23" i="4"/>
  <c r="E23" i="4"/>
  <c r="Q21" i="4"/>
  <c r="P21" i="4"/>
  <c r="P23" i="4" s="1"/>
  <c r="O21" i="4"/>
  <c r="O23" i="4" s="1"/>
  <c r="N21" i="4"/>
  <c r="N23" i="4" s="1"/>
  <c r="M21" i="4"/>
  <c r="M23" i="4" s="1"/>
  <c r="L21" i="4"/>
  <c r="K21" i="4"/>
  <c r="J21" i="4"/>
  <c r="J23" i="4" s="1"/>
  <c r="I21" i="4"/>
  <c r="I23" i="4" s="1"/>
  <c r="H21" i="4"/>
  <c r="H23" i="4" s="1"/>
  <c r="G21" i="4"/>
  <c r="G23" i="4" s="1"/>
  <c r="F21" i="4"/>
  <c r="E21" i="4"/>
  <c r="D21" i="4"/>
  <c r="F20" i="4"/>
  <c r="F23" i="4" s="1"/>
  <c r="E20" i="4"/>
  <c r="D20" i="4"/>
  <c r="D23" i="4" s="1"/>
  <c r="F10" i="4"/>
  <c r="F16" i="4" s="1"/>
  <c r="E10" i="4"/>
  <c r="E16" i="4" s="1"/>
  <c r="D10" i="4"/>
  <c r="D16" i="4" s="1"/>
  <c r="D29" i="3"/>
  <c r="B29" i="3"/>
  <c r="D28" i="3"/>
  <c r="B28" i="3"/>
  <c r="D27" i="3"/>
  <c r="B27" i="3"/>
  <c r="D26" i="3"/>
  <c r="B26" i="3"/>
  <c r="D25" i="3"/>
  <c r="B25" i="3"/>
  <c r="D24" i="3"/>
  <c r="B24" i="3"/>
  <c r="D21" i="3"/>
  <c r="F34" i="2"/>
  <c r="F39" i="2" s="1"/>
  <c r="E34" i="2"/>
  <c r="E39" i="2" s="1"/>
  <c r="D34" i="2"/>
  <c r="C34" i="2"/>
  <c r="C39" i="2" s="1"/>
  <c r="F17" i="2"/>
  <c r="E17" i="2"/>
  <c r="D17" i="2"/>
  <c r="D39" i="2" s="1"/>
  <c r="C17" i="2"/>
  <c r="C19" i="2" s="1"/>
  <c r="C36" i="2" s="1"/>
  <c r="E6" i="2" s="1"/>
  <c r="E19" i="2" s="1"/>
  <c r="E36" i="2" s="1"/>
  <c r="F6" i="2" s="1"/>
  <c r="F19" i="2" s="1"/>
  <c r="F36" i="2" s="1"/>
  <c r="R45" i="1"/>
  <c r="U44" i="1"/>
  <c r="R44" i="1"/>
  <c r="P44" i="1"/>
  <c r="O44" i="1"/>
  <c r="N44" i="1"/>
  <c r="M44" i="1"/>
  <c r="L44" i="1"/>
  <c r="K44" i="1"/>
  <c r="J44" i="1"/>
  <c r="I44" i="1"/>
  <c r="H44" i="1"/>
  <c r="G44" i="1"/>
  <c r="F44" i="1"/>
  <c r="E44" i="1"/>
  <c r="U43" i="1"/>
  <c r="Q43" i="1"/>
  <c r="S43" i="1" s="1"/>
  <c r="T43" i="1" s="1"/>
  <c r="U42" i="1"/>
  <c r="Q42" i="1"/>
  <c r="S42" i="1" s="1"/>
  <c r="T42" i="1" s="1"/>
  <c r="U41" i="1"/>
  <c r="Q41" i="1"/>
  <c r="S41" i="1" s="1"/>
  <c r="T41" i="1" s="1"/>
  <c r="U40" i="1"/>
  <c r="Q40" i="1"/>
  <c r="S40" i="1" s="1"/>
  <c r="T40" i="1" s="1"/>
  <c r="U39" i="1"/>
  <c r="Q39" i="1"/>
  <c r="S39" i="1" s="1"/>
  <c r="T39" i="1" s="1"/>
  <c r="U38" i="1"/>
  <c r="Q38" i="1"/>
  <c r="S38" i="1" s="1"/>
  <c r="T38" i="1" s="1"/>
  <c r="U37" i="1"/>
  <c r="Q37" i="1"/>
  <c r="S37" i="1" s="1"/>
  <c r="T37" i="1" s="1"/>
  <c r="U36" i="1"/>
  <c r="Q36" i="1"/>
  <c r="S36" i="1" s="1"/>
  <c r="T36" i="1" s="1"/>
  <c r="U35" i="1"/>
  <c r="Q35" i="1"/>
  <c r="S35" i="1" s="1"/>
  <c r="T35" i="1" s="1"/>
  <c r="U34" i="1"/>
  <c r="Q34" i="1"/>
  <c r="S34" i="1" s="1"/>
  <c r="T34" i="1" s="1"/>
  <c r="U33" i="1"/>
  <c r="Q33" i="1"/>
  <c r="S33" i="1" s="1"/>
  <c r="T33" i="1" s="1"/>
  <c r="U32" i="1"/>
  <c r="Q32" i="1"/>
  <c r="S32" i="1" s="1"/>
  <c r="T32" i="1" s="1"/>
  <c r="U31" i="1"/>
  <c r="Q31" i="1"/>
  <c r="S31" i="1" s="1"/>
  <c r="T31" i="1" s="1"/>
  <c r="U30" i="1"/>
  <c r="Q30" i="1"/>
  <c r="S30" i="1" s="1"/>
  <c r="T30" i="1" s="1"/>
  <c r="U29" i="1"/>
  <c r="Q29" i="1"/>
  <c r="S29" i="1" s="1"/>
  <c r="T29" i="1" s="1"/>
  <c r="U28" i="1"/>
  <c r="Q28" i="1"/>
  <c r="S28" i="1" s="1"/>
  <c r="T28" i="1" s="1"/>
  <c r="U27" i="1"/>
  <c r="Q27" i="1"/>
  <c r="S27" i="1" s="1"/>
  <c r="T27" i="1" s="1"/>
  <c r="U23" i="1"/>
  <c r="P23" i="1"/>
  <c r="O23" i="1"/>
  <c r="N23" i="1"/>
  <c r="M23" i="1"/>
  <c r="L23" i="1"/>
  <c r="K23" i="1"/>
  <c r="J23" i="1"/>
  <c r="I23" i="1"/>
  <c r="H23" i="1"/>
  <c r="G23" i="1"/>
  <c r="F23" i="1"/>
  <c r="E23" i="1"/>
  <c r="E24" i="1" s="1"/>
  <c r="E45" i="1" s="1"/>
  <c r="F6" i="1" s="1"/>
  <c r="U22" i="1"/>
  <c r="Q22" i="1"/>
  <c r="S22" i="1" s="1"/>
  <c r="T22" i="1" s="1"/>
  <c r="U21" i="1"/>
  <c r="Q21" i="1"/>
  <c r="S21" i="1" s="1"/>
  <c r="T21" i="1" s="1"/>
  <c r="U20" i="1"/>
  <c r="Q20" i="1"/>
  <c r="S20" i="1" s="1"/>
  <c r="T20" i="1" s="1"/>
  <c r="U19" i="1"/>
  <c r="Q19" i="1"/>
  <c r="S19" i="1" s="1"/>
  <c r="T19" i="1" s="1"/>
  <c r="U18" i="1"/>
  <c r="Q18" i="1"/>
  <c r="S18" i="1" s="1"/>
  <c r="T18" i="1" s="1"/>
  <c r="U17" i="1"/>
  <c r="Q17" i="1"/>
  <c r="S17" i="1" s="1"/>
  <c r="T17" i="1" s="1"/>
  <c r="U16" i="1"/>
  <c r="Q16" i="1"/>
  <c r="S16" i="1" s="1"/>
  <c r="T16" i="1" s="1"/>
  <c r="U15" i="1"/>
  <c r="Q15" i="1"/>
  <c r="S15" i="1" s="1"/>
  <c r="T15" i="1" s="1"/>
  <c r="U14" i="1"/>
  <c r="Q14" i="1"/>
  <c r="S14" i="1" s="1"/>
  <c r="T14" i="1" s="1"/>
  <c r="U13" i="1"/>
  <c r="Q13" i="1"/>
  <c r="S13" i="1" s="1"/>
  <c r="T13" i="1" s="1"/>
  <c r="U12" i="1"/>
  <c r="Q12" i="1"/>
  <c r="S12" i="1" s="1"/>
  <c r="T12" i="1" s="1"/>
  <c r="U11" i="1"/>
  <c r="Q11" i="1"/>
  <c r="S11" i="1" s="1"/>
  <c r="T11" i="1" s="1"/>
  <c r="U10" i="1"/>
  <c r="Q10" i="1"/>
  <c r="Q8" i="1"/>
  <c r="Q6" i="1"/>
  <c r="B31" i="3" l="1"/>
  <c r="D33" i="3" s="1"/>
  <c r="D31" i="3"/>
  <c r="Q23" i="1"/>
  <c r="F24" i="1"/>
  <c r="F45" i="1" s="1"/>
  <c r="G6" i="1" s="1"/>
  <c r="G24" i="1" s="1"/>
  <c r="G45" i="1" s="1"/>
  <c r="H6" i="1" s="1"/>
  <c r="H24" i="1" s="1"/>
  <c r="H45" i="1" s="1"/>
  <c r="I6" i="1" s="1"/>
  <c r="I24" i="1" s="1"/>
  <c r="I45" i="1" s="1"/>
  <c r="J6" i="1" s="1"/>
  <c r="J24" i="1" s="1"/>
  <c r="J45" i="1" s="1"/>
  <c r="K6" i="1" s="1"/>
  <c r="K24" i="1" s="1"/>
  <c r="K45" i="1" s="1"/>
  <c r="L6" i="1" s="1"/>
  <c r="L24" i="1" s="1"/>
  <c r="L45" i="1" s="1"/>
  <c r="M6" i="1" s="1"/>
  <c r="M24" i="1" s="1"/>
  <c r="M45" i="1" s="1"/>
  <c r="N6" i="1" s="1"/>
  <c r="N24" i="1" s="1"/>
  <c r="N45" i="1" s="1"/>
  <c r="O6" i="1" s="1"/>
  <c r="O24" i="1" s="1"/>
  <c r="O45" i="1" s="1"/>
  <c r="P6" i="1" s="1"/>
  <c r="P24" i="1" s="1"/>
  <c r="P45" i="1" s="1"/>
  <c r="S23" i="1"/>
  <c r="Q24" i="1"/>
  <c r="S10" i="1"/>
  <c r="T10" i="1" s="1"/>
  <c r="T23" i="1" s="1"/>
  <c r="Q44" i="1"/>
  <c r="S44" i="1" s="1"/>
  <c r="T44" i="1" s="1"/>
  <c r="D19" i="2"/>
  <c r="D36" i="2" s="1"/>
  <c r="T45" i="1" l="1"/>
  <c r="Q45" i="1"/>
  <c r="S45" i="1"/>
</calcChain>
</file>

<file path=xl/sharedStrings.xml><?xml version="1.0" encoding="utf-8"?>
<sst xmlns="http://schemas.openxmlformats.org/spreadsheetml/2006/main" count="158" uniqueCount="133">
  <si>
    <t>Fair Name:  _______________________________</t>
  </si>
  <si>
    <t>Accrued Revenue and Expenses - 2020</t>
  </si>
  <si>
    <t>Projected</t>
  </si>
  <si>
    <t>TOTAL</t>
  </si>
  <si>
    <t>BUDGETED</t>
  </si>
  <si>
    <t>PROJECTED</t>
  </si>
  <si>
    <t>VAR $</t>
  </si>
  <si>
    <t>VAR %</t>
  </si>
  <si>
    <t>BEGINNING OPERATING RESERVE, ACCT 29100</t>
  </si>
  <si>
    <t>REVENUE EARNED</t>
  </si>
  <si>
    <t>State Allocation (Local Base Allocation Only)</t>
  </si>
  <si>
    <t>Operating Revenue</t>
  </si>
  <si>
    <t>Admissions to Grounds</t>
  </si>
  <si>
    <t>Commercial Space</t>
  </si>
  <si>
    <t>Concessions</t>
  </si>
  <si>
    <t>Exhibits</t>
  </si>
  <si>
    <t>Great Western Livestock Show</t>
  </si>
  <si>
    <t>Satellite Wagering</t>
  </si>
  <si>
    <t>Fair Attractions</t>
  </si>
  <si>
    <t>Interim Attractions</t>
  </si>
  <si>
    <t>Miscellaneous Fair</t>
  </si>
  <si>
    <t>Miscellaneous Non-Fair Programs</t>
  </si>
  <si>
    <t>Interim Revenue</t>
  </si>
  <si>
    <t>Prior Year Revenue Adjustment</t>
  </si>
  <si>
    <t>Other Operating Revenue</t>
  </si>
  <si>
    <t>TOTAL OPERATING REVENUE</t>
  </si>
  <si>
    <t>TOTAL AVAILABLE FUNDS</t>
  </si>
  <si>
    <t>EXPENSES INCURRED</t>
  </si>
  <si>
    <t>Operating Expenses</t>
  </si>
  <si>
    <t>Administration</t>
  </si>
  <si>
    <t>Maintenance &amp; General Operations</t>
  </si>
  <si>
    <t>Publicity</t>
  </si>
  <si>
    <t>Attendance Operations</t>
  </si>
  <si>
    <t>Premiums</t>
  </si>
  <si>
    <t>Fair Entertainment Expense</t>
  </si>
  <si>
    <t>Interim Entertainment Expense</t>
  </si>
  <si>
    <t>Equipment (Funded by Fair)</t>
  </si>
  <si>
    <t>Prior Year Expense Adjustment</t>
  </si>
  <si>
    <t xml:space="preserve">Cash (over/under) </t>
  </si>
  <si>
    <t>Depreciation Expense</t>
  </si>
  <si>
    <t>Capital Expenditures (Funded by Fair)</t>
  </si>
  <si>
    <t>TOTAL EXPENSES INCURRED</t>
  </si>
  <si>
    <t>ENDING OPERATING RESERVE, ACCT 29100</t>
  </si>
  <si>
    <t>BUDGET WORKSHEET</t>
  </si>
  <si>
    <t>W-JLA</t>
  </si>
  <si>
    <t xml:space="preserve">SUMMARY OF JUNIOR LIVESTOCK AUCTION </t>
  </si>
  <si>
    <t>Acct.</t>
  </si>
  <si>
    <t>Actual</t>
  </si>
  <si>
    <t>Budgeted</t>
  </si>
  <si>
    <t>Estimated</t>
  </si>
  <si>
    <t>Proposed</t>
  </si>
  <si>
    <t>No.</t>
  </si>
  <si>
    <t>RESOURCES, JANUARY 1:</t>
  </si>
  <si>
    <t>AUCTION REVENUES:</t>
  </si>
  <si>
    <t xml:space="preserve">     Percentage from Auction Sales</t>
  </si>
  <si>
    <t xml:space="preserve">     Sponsorships</t>
  </si>
  <si>
    <t xml:space="preserve">     Advertising Sales</t>
  </si>
  <si>
    <t xml:space="preserve">     Reimbursements</t>
  </si>
  <si>
    <t xml:space="preserve">     Prior Year Revenue Adjustment</t>
  </si>
  <si>
    <t xml:space="preserve">     Other (List)</t>
  </si>
  <si>
    <t xml:space="preserve">          TOTAL REVENUES</t>
  </si>
  <si>
    <t xml:space="preserve">  TOTAL RESOURCES AVAILABLE</t>
  </si>
  <si>
    <t>AUCTION EXPENDITURES:</t>
  </si>
  <si>
    <t xml:space="preserve">     Jr. Livestock BBQ, lunch, dinner, etc.</t>
  </si>
  <si>
    <t xml:space="preserve">     Labor Costs</t>
  </si>
  <si>
    <t xml:space="preserve">     Employee Benefits</t>
  </si>
  <si>
    <t xml:space="preserve">     Payroll Taxes</t>
  </si>
  <si>
    <t xml:space="preserve">     Worker's Compensation Insurance</t>
  </si>
  <si>
    <t xml:space="preserve">     Supplies &amp; Expense</t>
  </si>
  <si>
    <t xml:space="preserve">     Publicity and Marketing</t>
  </si>
  <si>
    <t xml:space="preserve">     Leases and /or Rentals</t>
  </si>
  <si>
    <t xml:space="preserve">     Fuel &amp; Utilities</t>
  </si>
  <si>
    <t xml:space="preserve">     Prior Year Expense Adjustment</t>
  </si>
  <si>
    <t xml:space="preserve">          TOTAL EXPENDITURES</t>
  </si>
  <si>
    <t>RESOURCES, DECEMBER 31:</t>
  </si>
  <si>
    <t>NET EFFECT</t>
  </si>
  <si>
    <t xml:space="preserve">INFORMATION ONLY: </t>
  </si>
  <si>
    <t xml:space="preserve"> Payment from Buyers / Payment to Sellers</t>
  </si>
  <si>
    <t>(Excluding the percentage retained to offset the expenses)</t>
  </si>
  <si>
    <t>Percentage retained by fair/committee</t>
  </si>
  <si>
    <t>%</t>
  </si>
  <si>
    <t>W-FLSA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</si>
  <si>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</si>
  <si>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</si>
  <si>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</si>
  <si>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</si>
  <si>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</si>
  <si>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</si>
  <si>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</si>
  <si>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</si>
  <si>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</si>
  <si>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</si>
  <si>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</si>
  <si>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</si>
  <si>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Lowest six months:</t>
  </si>
  <si>
    <t>Highest six months:</t>
  </si>
  <si>
    <t>Lowest six months/highest six months:</t>
  </si>
  <si>
    <t>The total of the lowest six months divided by the total of the highest six months.</t>
  </si>
  <si>
    <t>If the result exceeds 33 1/3% or .333, your exemption is lost for next year and overtime should</t>
  </si>
  <si>
    <t>be budgeted for temporary employees accordingly.</t>
  </si>
  <si>
    <t>W-EB</t>
  </si>
  <si>
    <t>Employee Benefits and Payroll Taxes</t>
  </si>
  <si>
    <t>Schedule 6A</t>
  </si>
  <si>
    <t>Schedule 6B</t>
  </si>
  <si>
    <t>Salaries:</t>
  </si>
  <si>
    <t>Total form Sch 6A</t>
  </si>
  <si>
    <t>Total from Sch 6B</t>
  </si>
  <si>
    <t>Benefits (Employer's portion): *</t>
  </si>
  <si>
    <t>Retirement Contribution</t>
  </si>
  <si>
    <t>Medical Ins. Prem.</t>
  </si>
  <si>
    <t>Dental Ins. Prem.</t>
  </si>
  <si>
    <t>Vision Ins. Prem.</t>
  </si>
  <si>
    <t>Life Ins. Prem.</t>
  </si>
  <si>
    <t>Other Benefits</t>
  </si>
  <si>
    <t>TOTAL - Forward to</t>
  </si>
  <si>
    <t>Appropriate Benefit Account</t>
  </si>
  <si>
    <t>Payroll Taxes (Employer's portion):</t>
  </si>
  <si>
    <t>Social Security (OASDI) @ 6.2%</t>
  </si>
  <si>
    <t>Hospital Ins. (HI) @ 1.45%</t>
  </si>
  <si>
    <t>PST fees @$2.45 ($4.45 if CFSA used)</t>
  </si>
  <si>
    <t>Appropriate Tax Account</t>
  </si>
  <si>
    <t>Worker's Compensation *</t>
  </si>
  <si>
    <t>Schedule 6A &amp; 6B</t>
  </si>
  <si>
    <t>Volunteers</t>
  </si>
  <si>
    <t>Appropriate WC Account</t>
  </si>
  <si>
    <t>IMPORTANT:</t>
  </si>
  <si>
    <r>
      <t xml:space="preserve">The totals on this worksheet </t>
    </r>
    <r>
      <rPr>
        <b/>
        <i/>
        <sz val="12"/>
        <rFont val="Univers"/>
        <family val="2"/>
      </rPr>
      <t>do not</t>
    </r>
    <r>
      <rPr>
        <sz val="12"/>
        <rFont val="Univers"/>
        <family val="2"/>
      </rPr>
      <t xml:space="preserve"> carry forward to budget pages.</t>
    </r>
  </si>
  <si>
    <t>* Contact appropriate provider (e.g. CFSA) for current rates and modify formulas as appropriate for your organization.</t>
  </si>
  <si>
    <t xml:space="preserve">                 RUNNING BUDGET COMPARISON</t>
  </si>
  <si>
    <t xml:space="preserve">            FAIR LABOR STANDARDS ACT (FLSA) RECREATIONAL EXEMPTION</t>
  </si>
  <si>
    <t xml:space="preserve">                                                   2020 Monthly Cash Receipts</t>
  </si>
  <si>
    <t xml:space="preserve">    METHOD OF DETERMINING APPLICABILITY OF RECREATIONAL EXEMPTION</t>
  </si>
  <si>
    <t xml:space="preserve">                                                    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</si>
</sst>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mmmm"/>
    <numFmt numFmtId="165" formatCode="0.0%"/>
  </numFmts>
  <fonts count="35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Univers (WN)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2"/>
      <name val="Univers (WN)"/>
    </font>
    <font>
      <b/>
      <sz val="8"/>
      <name val="Univers (WN)"/>
    </font>
    <font>
      <sz val="8"/>
      <name val="MS Sans Serif"/>
      <family val="2"/>
    </font>
    <font>
      <sz val="8"/>
      <name val="Univers"/>
      <family val="2"/>
    </font>
    <font>
      <sz val="8"/>
      <name val="Univers (WN)"/>
    </font>
    <font>
      <sz val="12"/>
      <name val="Univers (WN)"/>
      <family val="2"/>
    </font>
    <font>
      <b/>
      <sz val="10"/>
      <name val="Univers (WN)"/>
    </font>
    <font>
      <sz val="12"/>
      <name val="Univers (WN)"/>
    </font>
    <font>
      <b/>
      <u/>
      <sz val="12"/>
      <name val="Univers (WN)"/>
      <family val="2"/>
    </font>
    <font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u/>
      <sz val="8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12"/>
      <name val="Univers"/>
      <family val="2"/>
    </font>
    <font>
      <b/>
      <i/>
      <sz val="12"/>
      <name val="Univers"/>
      <family val="2"/>
    </font>
    <font>
      <b/>
      <sz val="16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8"/>
      <color theme="4" tint="-0.249977111117893"/>
      <name val="Univers (WN)"/>
    </font>
    <font>
      <sz val="12"/>
      <color theme="4" tint="-0.249977111117893"/>
      <name val="Univers (WN)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centerContinuous"/>
    </xf>
    <xf numFmtId="0" fontId="13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3" fontId="3" fillId="0" borderId="0" xfId="3" applyNumberFormat="1" applyFont="1" applyFill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3" fontId="6" fillId="0" borderId="0" xfId="3" applyNumberFormat="1" applyFont="1" applyFill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5" fontId="6" fillId="0" borderId="0" xfId="0" applyNumberFormat="1" applyFont="1" applyBorder="1" applyProtection="1">
      <protection locked="0"/>
    </xf>
    <xf numFmtId="3" fontId="6" fillId="2" borderId="7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37" fontId="6" fillId="0" borderId="0" xfId="0" applyNumberFormat="1" applyFont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37" fontId="6" fillId="2" borderId="9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0" borderId="0" xfId="3" applyFont="1" applyFill="1" applyBorder="1" applyAlignment="1" applyProtection="1">
      <protection locked="0"/>
    </xf>
    <xf numFmtId="37" fontId="6" fillId="3" borderId="0" xfId="0" applyNumberFormat="1" applyFont="1" applyFill="1" applyBorder="1" applyProtection="1">
      <protection locked="0"/>
    </xf>
    <xf numFmtId="37" fontId="6" fillId="2" borderId="9" xfId="0" applyNumberFormat="1" applyFont="1" applyFill="1" applyBorder="1" applyProtection="1"/>
    <xf numFmtId="3" fontId="6" fillId="2" borderId="9" xfId="0" applyNumberFormat="1" applyFont="1" applyFill="1" applyBorder="1" applyProtection="1"/>
    <xf numFmtId="9" fontId="6" fillId="2" borderId="9" xfId="0" applyNumberFormat="1" applyFont="1" applyFill="1" applyBorder="1" applyProtection="1"/>
    <xf numFmtId="0" fontId="6" fillId="2" borderId="6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37" fontId="6" fillId="3" borderId="10" xfId="0" applyNumberFormat="1" applyFont="1" applyFill="1" applyBorder="1" applyProtection="1"/>
    <xf numFmtId="3" fontId="6" fillId="2" borderId="11" xfId="0" applyNumberFormat="1" applyFont="1" applyFill="1" applyBorder="1" applyProtection="1"/>
    <xf numFmtId="37" fontId="6" fillId="2" borderId="12" xfId="0" applyNumberFormat="1" applyFont="1" applyFill="1" applyBorder="1" applyProtection="1"/>
    <xf numFmtId="3" fontId="6" fillId="2" borderId="12" xfId="0" applyNumberFormat="1" applyFont="1" applyFill="1" applyBorder="1" applyProtection="1"/>
    <xf numFmtId="9" fontId="6" fillId="2" borderId="12" xfId="0" applyNumberFormat="1" applyFont="1" applyFill="1" applyBorder="1" applyProtection="1"/>
    <xf numFmtId="0" fontId="12" fillId="0" borderId="0" xfId="0" applyFont="1" applyBorder="1" applyAlignment="1" applyProtection="1">
      <alignment horizontal="left"/>
      <protection locked="0"/>
    </xf>
    <xf numFmtId="37" fontId="6" fillId="0" borderId="13" xfId="0" applyNumberFormat="1" applyFont="1" applyBorder="1" applyProtection="1"/>
    <xf numFmtId="3" fontId="6" fillId="2" borderId="8" xfId="0" applyNumberFormat="1" applyFont="1" applyFill="1" applyBorder="1" applyProtection="1"/>
    <xf numFmtId="0" fontId="10" fillId="0" borderId="0" xfId="0" applyFont="1" applyBorder="1" applyProtection="1">
      <protection locked="0"/>
    </xf>
    <xf numFmtId="5" fontId="6" fillId="0" borderId="14" xfId="0" applyNumberFormat="1" applyFont="1" applyBorder="1" applyAlignment="1" applyProtection="1">
      <alignment horizontal="right"/>
    </xf>
    <xf numFmtId="37" fontId="6" fillId="2" borderId="15" xfId="0" applyNumberFormat="1" applyFont="1" applyFill="1" applyBorder="1" applyProtection="1"/>
    <xf numFmtId="37" fontId="6" fillId="2" borderId="16" xfId="0" applyNumberFormat="1" applyFont="1" applyFill="1" applyBorder="1" applyProtection="1"/>
    <xf numFmtId="0" fontId="6" fillId="0" borderId="0" xfId="0" applyFont="1" applyFill="1" applyBorder="1" applyProtection="1"/>
    <xf numFmtId="3" fontId="6" fillId="0" borderId="0" xfId="0" applyNumberFormat="1" applyFont="1" applyBorder="1" applyProtection="1">
      <protection locked="0"/>
    </xf>
    <xf numFmtId="0" fontId="14" fillId="0" borderId="0" xfId="4" applyFont="1" applyAlignment="1" applyProtection="1">
      <alignment horizontal="centerContinuous"/>
      <protection locked="0"/>
    </xf>
    <xf numFmtId="0" fontId="15" fillId="0" borderId="0" xfId="4" applyFont="1" applyAlignment="1" applyProtection="1">
      <alignment horizontal="centerContinuous"/>
      <protection locked="0"/>
    </xf>
    <xf numFmtId="0" fontId="13" fillId="0" borderId="0" xfId="4" applyProtection="1">
      <protection locked="0"/>
    </xf>
    <xf numFmtId="0" fontId="16" fillId="0" borderId="0" xfId="4" applyFont="1" applyProtection="1">
      <protection locked="0"/>
    </xf>
    <xf numFmtId="1" fontId="16" fillId="0" borderId="0" xfId="4" applyNumberFormat="1" applyFont="1" applyProtection="1">
      <protection locked="0"/>
    </xf>
    <xf numFmtId="0" fontId="17" fillId="0" borderId="0" xfId="4" applyFont="1" applyAlignment="1" applyProtection="1">
      <alignment horizontal="right"/>
      <protection locked="0"/>
    </xf>
    <xf numFmtId="0" fontId="15" fillId="0" borderId="0" xfId="3" applyFont="1" applyFill="1" applyBorder="1" applyAlignment="1" applyProtection="1">
      <protection locked="0"/>
    </xf>
    <xf numFmtId="1" fontId="18" fillId="0" borderId="0" xfId="3" applyNumberFormat="1" applyFont="1" applyFill="1" applyBorder="1" applyAlignment="1" applyProtection="1">
      <protection locked="0"/>
    </xf>
    <xf numFmtId="5" fontId="18" fillId="0" borderId="0" xfId="3" applyNumberFormat="1" applyFont="1" applyFill="1" applyBorder="1" applyAlignment="1" applyProtection="1">
      <protection locked="0"/>
    </xf>
    <xf numFmtId="3" fontId="15" fillId="0" borderId="0" xfId="3" applyNumberFormat="1" applyFont="1" applyFill="1" applyAlignment="1" applyProtection="1">
      <alignment horizontal="right"/>
      <protection locked="0"/>
    </xf>
    <xf numFmtId="0" fontId="18" fillId="0" borderId="17" xfId="3" applyFont="1" applyFill="1" applyBorder="1" applyAlignment="1" applyProtection="1">
      <protection locked="0"/>
    </xf>
    <xf numFmtId="1" fontId="18" fillId="0" borderId="17" xfId="3" applyNumberFormat="1" applyFont="1" applyFill="1" applyBorder="1" applyAlignment="1" applyProtection="1">
      <alignment horizontal="center"/>
      <protection locked="0"/>
    </xf>
    <xf numFmtId="5" fontId="18" fillId="0" borderId="17" xfId="3" applyNumberFormat="1" applyFont="1" applyFill="1" applyBorder="1" applyAlignment="1" applyProtection="1">
      <alignment horizontal="center"/>
      <protection locked="0"/>
    </xf>
    <xf numFmtId="5" fontId="18" fillId="0" borderId="18" xfId="3" applyNumberFormat="1" applyFont="1" applyFill="1" applyBorder="1" applyAlignment="1" applyProtection="1">
      <alignment horizontal="center"/>
      <protection locked="0"/>
    </xf>
    <xf numFmtId="0" fontId="18" fillId="0" borderId="19" xfId="3" applyFont="1" applyFill="1" applyBorder="1" applyAlignment="1" applyProtection="1">
      <protection locked="0"/>
    </xf>
    <xf numFmtId="1" fontId="18" fillId="0" borderId="19" xfId="3" applyNumberFormat="1" applyFont="1" applyFill="1" applyBorder="1" applyAlignment="1" applyProtection="1">
      <alignment horizontal="center"/>
      <protection locked="0"/>
    </xf>
    <xf numFmtId="0" fontId="15" fillId="0" borderId="19" xfId="3" applyFont="1" applyFill="1" applyBorder="1" applyAlignment="1" applyProtection="1">
      <protection locked="0"/>
    </xf>
    <xf numFmtId="3" fontId="18" fillId="0" borderId="19" xfId="3" applyNumberFormat="1" applyFont="1" applyFill="1" applyBorder="1" applyAlignment="1" applyProtection="1">
      <alignment horizontal="right"/>
      <protection locked="0"/>
    </xf>
    <xf numFmtId="3" fontId="18" fillId="0" borderId="19" xfId="3" applyNumberFormat="1" applyFont="1" applyFill="1" applyBorder="1" applyAlignment="1" applyProtection="1">
      <protection locked="0"/>
    </xf>
    <xf numFmtId="3" fontId="18" fillId="0" borderId="21" xfId="3" applyNumberFormat="1" applyFont="1" applyFill="1" applyBorder="1" applyAlignment="1" applyProtection="1">
      <alignment horizontal="right"/>
      <protection locked="0"/>
    </xf>
    <xf numFmtId="0" fontId="18" fillId="0" borderId="22" xfId="3" applyFont="1" applyFill="1" applyBorder="1" applyAlignment="1" applyProtection="1">
      <protection locked="0"/>
    </xf>
    <xf numFmtId="1" fontId="18" fillId="0" borderId="0" xfId="3" applyNumberFormat="1" applyFont="1" applyFill="1" applyBorder="1" applyAlignment="1" applyProtection="1">
      <alignment horizontal="center"/>
      <protection locked="0"/>
    </xf>
    <xf numFmtId="3" fontId="18" fillId="0" borderId="0" xfId="3" applyNumberFormat="1" applyFont="1" applyFill="1" applyBorder="1" applyAlignment="1" applyProtection="1">
      <alignment horizontal="center"/>
      <protection locked="0"/>
    </xf>
    <xf numFmtId="3" fontId="18" fillId="0" borderId="23" xfId="3" applyNumberFormat="1" applyFont="1" applyFill="1" applyBorder="1" applyAlignment="1" applyProtection="1">
      <alignment horizontal="center"/>
      <protection locked="0"/>
    </xf>
    <xf numFmtId="1" fontId="18" fillId="0" borderId="5" xfId="3" applyNumberFormat="1" applyFont="1" applyFill="1" applyBorder="1" applyAlignment="1" applyProtection="1">
      <protection locked="0"/>
    </xf>
    <xf numFmtId="3" fontId="18" fillId="0" borderId="5" xfId="3" applyNumberFormat="1" applyFont="1" applyFill="1" applyBorder="1" applyAlignment="1" applyProtection="1">
      <protection locked="0"/>
    </xf>
    <xf numFmtId="3" fontId="18" fillId="0" borderId="24" xfId="3" applyNumberFormat="1" applyFont="1" applyFill="1" applyBorder="1" applyAlignment="1" applyProtection="1">
      <protection locked="0"/>
    </xf>
    <xf numFmtId="1" fontId="18" fillId="0" borderId="19" xfId="3" applyNumberFormat="1" applyFont="1" applyFill="1" applyBorder="1" applyAlignment="1" applyProtection="1">
      <protection locked="0"/>
    </xf>
    <xf numFmtId="3" fontId="18" fillId="0" borderId="21" xfId="3" applyNumberFormat="1" applyFont="1" applyFill="1" applyBorder="1" applyAlignment="1" applyProtection="1">
      <protection locked="0"/>
    </xf>
    <xf numFmtId="3" fontId="18" fillId="4" borderId="19" xfId="3" applyNumberFormat="1" applyFont="1" applyFill="1" applyBorder="1" applyAlignment="1" applyProtection="1"/>
    <xf numFmtId="3" fontId="18" fillId="4" borderId="25" xfId="3" applyNumberFormat="1" applyFont="1" applyFill="1" applyBorder="1" applyAlignment="1" applyProtection="1"/>
    <xf numFmtId="3" fontId="18" fillId="0" borderId="21" xfId="3" applyNumberFormat="1" applyFont="1" applyFill="1" applyBorder="1" applyAlignment="1" applyProtection="1"/>
    <xf numFmtId="3" fontId="18" fillId="0" borderId="0" xfId="3" applyNumberFormat="1" applyFont="1" applyFill="1" applyBorder="1" applyAlignment="1" applyProtection="1">
      <protection locked="0"/>
    </xf>
    <xf numFmtId="3" fontId="18" fillId="0" borderId="23" xfId="3" applyNumberFormat="1" applyFont="1" applyFill="1" applyBorder="1" applyAlignment="1" applyProtection="1">
      <protection locked="0"/>
    </xf>
    <xf numFmtId="0" fontId="18" fillId="0" borderId="19" xfId="3" applyFont="1" applyFill="1" applyBorder="1" applyAlignment="1" applyProtection="1">
      <alignment horizontal="left"/>
      <protection locked="0"/>
    </xf>
    <xf numFmtId="3" fontId="18" fillId="0" borderId="26" xfId="3" applyNumberFormat="1" applyFont="1" applyFill="1" applyBorder="1" applyAlignment="1" applyProtection="1">
      <protection locked="0"/>
    </xf>
    <xf numFmtId="3" fontId="18" fillId="0" borderId="27" xfId="3" applyNumberFormat="1" applyFont="1" applyFill="1" applyBorder="1" applyAlignment="1" applyProtection="1">
      <protection locked="0"/>
    </xf>
    <xf numFmtId="0" fontId="18" fillId="0" borderId="28" xfId="3" applyFont="1" applyFill="1" applyBorder="1" applyAlignment="1" applyProtection="1">
      <protection locked="0"/>
    </xf>
    <xf numFmtId="1" fontId="18" fillId="0" borderId="26" xfId="3" applyNumberFormat="1" applyFont="1" applyFill="1" applyBorder="1" applyAlignment="1" applyProtection="1">
      <protection locked="0"/>
    </xf>
    <xf numFmtId="3" fontId="18" fillId="0" borderId="25" xfId="3" applyNumberFormat="1" applyFont="1" applyFill="1" applyBorder="1" applyAlignment="1" applyProtection="1"/>
    <xf numFmtId="1" fontId="18" fillId="0" borderId="23" xfId="3" applyNumberFormat="1" applyFont="1" applyFill="1" applyBorder="1" applyAlignment="1" applyProtection="1">
      <alignment horizontal="center"/>
      <protection locked="0"/>
    </xf>
    <xf numFmtId="6" fontId="18" fillId="0" borderId="25" xfId="3" applyNumberFormat="1" applyFont="1" applyFill="1" applyBorder="1" applyAlignment="1" applyProtection="1">
      <protection locked="0"/>
    </xf>
    <xf numFmtId="1" fontId="16" fillId="0" borderId="0" xfId="4" applyNumberFormat="1" applyFont="1" applyBorder="1" applyProtection="1">
      <protection locked="0"/>
    </xf>
    <xf numFmtId="0" fontId="16" fillId="0" borderId="0" xfId="4" applyFont="1" applyBorder="1" applyProtection="1">
      <protection locked="0"/>
    </xf>
    <xf numFmtId="6" fontId="18" fillId="0" borderId="27" xfId="3" applyNumberFormat="1" applyFont="1" applyFill="1" applyBorder="1" applyAlignment="1" applyProtection="1">
      <protection locked="0"/>
    </xf>
    <xf numFmtId="1" fontId="18" fillId="0" borderId="24" xfId="3" applyNumberFormat="1" applyFont="1" applyFill="1" applyBorder="1" applyAlignment="1" applyProtection="1">
      <alignment horizontal="center"/>
      <protection locked="0"/>
    </xf>
    <xf numFmtId="10" fontId="18" fillId="0" borderId="25" xfId="2" applyNumberFormat="1" applyFont="1" applyFill="1" applyBorder="1" applyAlignment="1" applyProtection="1">
      <alignment horizontal="right"/>
      <protection locked="0"/>
    </xf>
    <xf numFmtId="1" fontId="13" fillId="0" borderId="0" xfId="4" applyNumberFormat="1" applyProtection="1">
      <protection locked="0"/>
    </xf>
    <xf numFmtId="0" fontId="19" fillId="0" borderId="0" xfId="4" applyFont="1" applyProtection="1">
      <protection locked="0"/>
    </xf>
    <xf numFmtId="3" fontId="20" fillId="0" borderId="0" xfId="3" applyNumberFormat="1" applyFont="1" applyFill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"/>
      <protection locked="0"/>
    </xf>
    <xf numFmtId="0" fontId="21" fillId="0" borderId="0" xfId="4" applyFont="1" applyProtection="1">
      <protection locked="0"/>
    </xf>
    <xf numFmtId="0" fontId="7" fillId="0" borderId="0" xfId="4" applyFont="1" applyFill="1" applyAlignment="1" applyProtection="1">
      <alignment horizontal="centerContinuous"/>
      <protection locked="0"/>
    </xf>
    <xf numFmtId="0" fontId="7" fillId="0" borderId="0" xfId="4" applyFont="1" applyFill="1" applyProtection="1">
      <protection locked="0"/>
    </xf>
    <xf numFmtId="38" fontId="7" fillId="0" borderId="5" xfId="5" applyFont="1" applyFill="1" applyBorder="1" applyProtection="1">
      <protection locked="0"/>
    </xf>
    <xf numFmtId="40" fontId="7" fillId="0" borderId="0" xfId="4" applyNumberFormat="1" applyFont="1" applyFill="1" applyProtection="1">
      <protection locked="0"/>
    </xf>
    <xf numFmtId="38" fontId="7" fillId="0" borderId="0" xfId="5" applyFont="1" applyFill="1" applyProtection="1">
      <protection locked="0"/>
    </xf>
    <xf numFmtId="38" fontId="7" fillId="0" borderId="29" xfId="5" applyFont="1" applyFill="1" applyBorder="1" applyProtection="1"/>
    <xf numFmtId="0" fontId="7" fillId="0" borderId="1" xfId="4" applyFont="1" applyFill="1" applyBorder="1" applyProtection="1">
      <protection locked="0"/>
    </xf>
    <xf numFmtId="38" fontId="7" fillId="0" borderId="1" xfId="5" applyFont="1" applyFill="1" applyBorder="1" applyProtection="1">
      <protection locked="0"/>
    </xf>
    <xf numFmtId="0" fontId="7" fillId="0" borderId="0" xfId="4" applyFont="1" applyFill="1" applyBorder="1" applyProtection="1">
      <protection locked="0"/>
    </xf>
    <xf numFmtId="38" fontId="6" fillId="5" borderId="21" xfId="1" applyNumberFormat="1" applyFont="1" applyFill="1" applyBorder="1" applyProtection="1">
      <protection locked="0"/>
    </xf>
    <xf numFmtId="0" fontId="19" fillId="0" borderId="0" xfId="4" applyFont="1" applyBorder="1" applyProtection="1">
      <protection locked="0"/>
    </xf>
    <xf numFmtId="0" fontId="7" fillId="0" borderId="5" xfId="4" applyFont="1" applyFill="1" applyBorder="1" applyProtection="1">
      <protection locked="0"/>
    </xf>
    <xf numFmtId="38" fontId="7" fillId="0" borderId="0" xfId="5" applyFont="1" applyFill="1" applyBorder="1" applyProtection="1">
      <protection locked="0"/>
    </xf>
    <xf numFmtId="0" fontId="20" fillId="0" borderId="0" xfId="4" applyFont="1" applyFill="1" applyAlignment="1" applyProtection="1">
      <alignment horizontal="right"/>
      <protection locked="0"/>
    </xf>
    <xf numFmtId="38" fontId="7" fillId="0" borderId="29" xfId="5" applyFont="1" applyFill="1" applyBorder="1" applyProtection="1">
      <protection locked="0"/>
    </xf>
    <xf numFmtId="38" fontId="20" fillId="0" borderId="0" xfId="5" applyFont="1" applyFill="1" applyBorder="1" applyAlignment="1" applyProtection="1">
      <alignment horizontal="right"/>
      <protection locked="0"/>
    </xf>
    <xf numFmtId="38" fontId="6" fillId="5" borderId="28" xfId="1" applyNumberFormat="1" applyFont="1" applyFill="1" applyBorder="1" applyProtection="1">
      <protection locked="0"/>
    </xf>
    <xf numFmtId="0" fontId="6" fillId="5" borderId="10" xfId="0" applyFont="1" applyFill="1" applyBorder="1"/>
    <xf numFmtId="165" fontId="6" fillId="5" borderId="26" xfId="2" applyNumberFormat="1" applyFont="1" applyFill="1" applyBorder="1"/>
    <xf numFmtId="0" fontId="22" fillId="0" borderId="0" xfId="4" applyFont="1" applyFill="1" applyProtection="1">
      <protection locked="0"/>
    </xf>
    <xf numFmtId="0" fontId="19" fillId="0" borderId="0" xfId="4" applyFont="1" applyFill="1" applyProtection="1">
      <protection locked="0"/>
    </xf>
    <xf numFmtId="0" fontId="14" fillId="0" borderId="0" xfId="4" applyFont="1" applyAlignment="1" applyProtection="1">
      <alignment horizontal="centerContinuous"/>
    </xf>
    <xf numFmtId="0" fontId="17" fillId="0" borderId="0" xfId="4" applyFont="1" applyProtection="1"/>
    <xf numFmtId="3" fontId="20" fillId="0" borderId="0" xfId="3" applyNumberFormat="1" applyFont="1" applyFill="1" applyAlignment="1" applyProtection="1">
      <alignment horizontal="left"/>
    </xf>
    <xf numFmtId="0" fontId="23" fillId="0" borderId="0" xfId="4" applyFont="1" applyAlignment="1" applyProtection="1">
      <alignment horizontal="right"/>
    </xf>
    <xf numFmtId="0" fontId="24" fillId="0" borderId="0" xfId="3" applyFont="1" applyFill="1" applyBorder="1" applyAlignment="1" applyProtection="1"/>
    <xf numFmtId="0" fontId="25" fillId="0" borderId="0" xfId="3" applyFont="1" applyFill="1" applyBorder="1" applyAlignment="1" applyProtection="1"/>
    <xf numFmtId="0" fontId="17" fillId="0" borderId="0" xfId="3" applyFont="1" applyFill="1" applyBorder="1" applyAlignment="1" applyProtection="1"/>
    <xf numFmtId="0" fontId="17" fillId="0" borderId="0" xfId="4" applyFont="1" applyBorder="1" applyProtection="1"/>
    <xf numFmtId="3" fontId="15" fillId="0" borderId="0" xfId="3" applyNumberFormat="1" applyFont="1" applyFill="1" applyAlignment="1" applyProtection="1">
      <alignment horizontal="right"/>
    </xf>
    <xf numFmtId="0" fontId="26" fillId="0" borderId="17" xfId="3" applyFont="1" applyFill="1" applyBorder="1" applyAlignment="1" applyProtection="1">
      <alignment horizontal="centerContinuous"/>
    </xf>
    <xf numFmtId="0" fontId="17" fillId="0" borderId="13" xfId="3" applyFont="1" applyFill="1" applyBorder="1" applyAlignment="1" applyProtection="1">
      <alignment horizontal="centerContinuous"/>
    </xf>
    <xf numFmtId="0" fontId="17" fillId="0" borderId="27" xfId="3" applyFont="1" applyFill="1" applyBorder="1" applyAlignment="1" applyProtection="1">
      <alignment horizontal="centerContinuous"/>
    </xf>
    <xf numFmtId="3" fontId="17" fillId="0" borderId="13" xfId="3" applyNumberFormat="1" applyFont="1" applyFill="1" applyBorder="1" applyAlignment="1" applyProtection="1">
      <alignment horizontal="centerContinuous"/>
    </xf>
    <xf numFmtId="0" fontId="17" fillId="0" borderId="13" xfId="4" applyFont="1" applyBorder="1" applyAlignment="1" applyProtection="1">
      <alignment horizontal="centerContinuous"/>
    </xf>
    <xf numFmtId="0" fontId="17" fillId="0" borderId="27" xfId="4" applyFont="1" applyBorder="1" applyAlignment="1" applyProtection="1">
      <alignment horizontal="centerContinuous"/>
    </xf>
    <xf numFmtId="0" fontId="27" fillId="0" borderId="28" xfId="3" applyFont="1" applyFill="1" applyBorder="1" applyAlignment="1" applyProtection="1"/>
    <xf numFmtId="40" fontId="17" fillId="0" borderId="10" xfId="6" applyFont="1" applyFill="1" applyBorder="1" applyProtection="1"/>
    <xf numFmtId="40" fontId="17" fillId="0" borderId="26" xfId="6" applyFont="1" applyFill="1" applyBorder="1" applyProtection="1"/>
    <xf numFmtId="0" fontId="17" fillId="0" borderId="10" xfId="4" applyFont="1" applyBorder="1" applyAlignment="1" applyProtection="1">
      <alignment horizontal="center"/>
    </xf>
    <xf numFmtId="1" fontId="17" fillId="0" borderId="10" xfId="6" applyNumberFormat="1" applyFont="1" applyFill="1" applyBorder="1" applyAlignment="1" applyProtection="1">
      <alignment horizontal="center"/>
    </xf>
    <xf numFmtId="1" fontId="17" fillId="0" borderId="26" xfId="6" applyNumberFormat="1" applyFont="1" applyFill="1" applyBorder="1" applyAlignment="1" applyProtection="1">
      <alignment horizontal="center"/>
    </xf>
    <xf numFmtId="1" fontId="17" fillId="0" borderId="28" xfId="6" applyNumberFormat="1" applyFont="1" applyFill="1" applyBorder="1" applyAlignment="1" applyProtection="1">
      <alignment horizontal="center"/>
    </xf>
    <xf numFmtId="0" fontId="17" fillId="0" borderId="0" xfId="4" applyFont="1" applyBorder="1" applyAlignment="1" applyProtection="1"/>
    <xf numFmtId="0" fontId="17" fillId="0" borderId="19" xfId="3" applyFont="1" applyFill="1" applyBorder="1" applyAlignment="1" applyProtection="1"/>
    <xf numFmtId="40" fontId="17" fillId="0" borderId="5" xfId="6" applyFont="1" applyFill="1" applyBorder="1" applyProtection="1"/>
    <xf numFmtId="40" fontId="17" fillId="0" borderId="24" xfId="6" applyFont="1" applyFill="1" applyBorder="1" applyProtection="1"/>
    <xf numFmtId="3" fontId="17" fillId="0" borderId="26" xfId="6" applyNumberFormat="1" applyFont="1" applyBorder="1" applyAlignment="1" applyProtection="1">
      <alignment horizontal="center"/>
      <protection locked="0"/>
    </xf>
    <xf numFmtId="3" fontId="17" fillId="0" borderId="21" xfId="6" applyNumberFormat="1" applyFont="1" applyFill="1" applyBorder="1" applyProtection="1">
      <protection locked="0"/>
    </xf>
    <xf numFmtId="3" fontId="17" fillId="1" borderId="21" xfId="6" applyNumberFormat="1" applyFont="1" applyFill="1" applyBorder="1" applyProtection="1"/>
    <xf numFmtId="3" fontId="17" fillId="1" borderId="26" xfId="4" applyNumberFormat="1" applyFont="1" applyFill="1" applyBorder="1" applyAlignment="1" applyProtection="1">
      <alignment horizontal="center"/>
    </xf>
    <xf numFmtId="0" fontId="17" fillId="0" borderId="22" xfId="3" applyFont="1" applyFill="1" applyBorder="1" applyAlignment="1" applyProtection="1"/>
    <xf numFmtId="40" fontId="17" fillId="0" borderId="0" xfId="6" applyFont="1" applyFill="1" applyBorder="1" applyProtection="1"/>
    <xf numFmtId="3" fontId="17" fillId="0" borderId="13" xfId="4" applyNumberFormat="1" applyFont="1" applyBorder="1" applyAlignment="1" applyProtection="1">
      <alignment horizontal="center"/>
    </xf>
    <xf numFmtId="3" fontId="17" fillId="0" borderId="0" xfId="6" applyNumberFormat="1" applyFont="1" applyFill="1" applyBorder="1" applyProtection="1"/>
    <xf numFmtId="3" fontId="17" fillId="0" borderId="23" xfId="6" applyNumberFormat="1" applyFont="1" applyFill="1" applyBorder="1" applyProtection="1"/>
    <xf numFmtId="0" fontId="27" fillId="0" borderId="19" xfId="3" applyFont="1" applyFill="1" applyBorder="1" applyAlignment="1" applyProtection="1"/>
    <xf numFmtId="3" fontId="17" fillId="0" borderId="5" xfId="4" applyNumberFormat="1" applyFont="1" applyBorder="1" applyAlignment="1" applyProtection="1">
      <alignment horizontal="center"/>
    </xf>
    <xf numFmtId="3" fontId="17" fillId="0" borderId="5" xfId="6" applyNumberFormat="1" applyFont="1" applyFill="1" applyBorder="1" applyProtection="1"/>
    <xf numFmtId="3" fontId="17" fillId="0" borderId="24" xfId="6" applyNumberFormat="1" applyFont="1" applyFill="1" applyBorder="1" applyProtection="1"/>
    <xf numFmtId="3" fontId="17" fillId="0" borderId="26" xfId="4" applyNumberFormat="1" applyFont="1" applyBorder="1" applyAlignment="1" applyProtection="1">
      <alignment horizontal="right"/>
    </xf>
    <xf numFmtId="3" fontId="17" fillId="1" borderId="21" xfId="6" applyNumberFormat="1" applyFont="1" applyFill="1" applyBorder="1" applyAlignment="1" applyProtection="1">
      <alignment horizontal="right"/>
    </xf>
    <xf numFmtId="3" fontId="17" fillId="0" borderId="26" xfId="4" applyNumberFormat="1" applyFont="1" applyBorder="1" applyAlignment="1" applyProtection="1">
      <alignment horizontal="right"/>
      <protection locked="0"/>
    </xf>
    <xf numFmtId="3" fontId="17" fillId="0" borderId="21" xfId="6" applyNumberFormat="1" applyFont="1" applyFill="1" applyBorder="1" applyAlignment="1" applyProtection="1">
      <alignment horizontal="right"/>
      <protection locked="0"/>
    </xf>
    <xf numFmtId="40" fontId="17" fillId="0" borderId="0" xfId="6" applyFont="1" applyFill="1" applyBorder="1" applyAlignment="1" applyProtection="1">
      <alignment wrapText="1"/>
    </xf>
    <xf numFmtId="40" fontId="17" fillId="0" borderId="23" xfId="6" applyFont="1" applyFill="1" applyBorder="1" applyAlignment="1" applyProtection="1">
      <alignment wrapText="1"/>
    </xf>
    <xf numFmtId="0" fontId="17" fillId="0" borderId="0" xfId="4" applyFont="1" applyBorder="1" applyAlignment="1" applyProtection="1">
      <alignment horizontal="center"/>
    </xf>
    <xf numFmtId="1" fontId="17" fillId="0" borderId="0" xfId="4" applyNumberFormat="1" applyFont="1" applyBorder="1" applyAlignment="1" applyProtection="1">
      <alignment horizontal="center"/>
    </xf>
    <xf numFmtId="3" fontId="17" fillId="0" borderId="0" xfId="4" applyNumberFormat="1" applyFont="1" applyBorder="1" applyAlignment="1" applyProtection="1">
      <alignment horizontal="center"/>
    </xf>
    <xf numFmtId="3" fontId="17" fillId="0" borderId="23" xfId="4" applyNumberFormat="1" applyFont="1" applyBorder="1" applyAlignment="1" applyProtection="1">
      <alignment horizontal="center"/>
    </xf>
    <xf numFmtId="0" fontId="17" fillId="0" borderId="0" xfId="4" applyFont="1" applyAlignment="1" applyProtection="1">
      <alignment horizontal="center"/>
    </xf>
    <xf numFmtId="3" fontId="17" fillId="0" borderId="0" xfId="4" applyNumberFormat="1" applyFont="1" applyBorder="1" applyProtection="1"/>
    <xf numFmtId="3" fontId="17" fillId="0" borderId="23" xfId="4" applyNumberFormat="1" applyFont="1" applyBorder="1" applyProtection="1"/>
    <xf numFmtId="40" fontId="27" fillId="0" borderId="5" xfId="6" applyFont="1" applyFill="1" applyBorder="1" applyProtection="1"/>
    <xf numFmtId="3" fontId="17" fillId="1" borderId="26" xfId="4" applyNumberFormat="1" applyFont="1" applyFill="1" applyBorder="1" applyAlignment="1" applyProtection="1">
      <alignment horizontal="right"/>
    </xf>
    <xf numFmtId="0" fontId="17" fillId="0" borderId="17" xfId="3" applyFont="1" applyFill="1" applyBorder="1" applyAlignment="1" applyProtection="1">
      <alignment horizontal="left"/>
    </xf>
    <xf numFmtId="40" fontId="17" fillId="0" borderId="13" xfId="6" applyFont="1" applyFill="1" applyBorder="1" applyProtection="1"/>
    <xf numFmtId="0" fontId="17" fillId="0" borderId="22" xfId="4" applyFont="1" applyBorder="1" applyAlignment="1" applyProtection="1">
      <alignment horizontal="center"/>
    </xf>
    <xf numFmtId="0" fontId="17" fillId="0" borderId="23" xfId="4" applyFont="1" applyBorder="1" applyAlignment="1" applyProtection="1">
      <alignment horizontal="center"/>
    </xf>
    <xf numFmtId="0" fontId="17" fillId="0" borderId="22" xfId="3" applyFont="1" applyFill="1" applyBorder="1" applyAlignment="1" applyProtection="1">
      <alignment horizontal="left"/>
    </xf>
    <xf numFmtId="40" fontId="17" fillId="0" borderId="23" xfId="6" applyFont="1" applyFill="1" applyBorder="1" applyProtection="1"/>
    <xf numFmtId="0" fontId="27" fillId="0" borderId="19" xfId="3" applyFont="1" applyFill="1" applyBorder="1" applyAlignment="1" applyProtection="1">
      <alignment horizontal="left"/>
    </xf>
    <xf numFmtId="0" fontId="17" fillId="0" borderId="5" xfId="4" applyFont="1" applyBorder="1" applyAlignment="1" applyProtection="1">
      <alignment horizontal="center"/>
    </xf>
    <xf numFmtId="38" fontId="17" fillId="0" borderId="19" xfId="6" applyNumberFormat="1" applyFont="1" applyBorder="1" applyAlignment="1" applyProtection="1">
      <alignment horizontal="right"/>
    </xf>
    <xf numFmtId="38" fontId="17" fillId="0" borderId="25" xfId="6" applyNumberFormat="1" applyFont="1" applyBorder="1" applyAlignment="1" applyProtection="1">
      <alignment horizontal="right"/>
    </xf>
    <xf numFmtId="0" fontId="27" fillId="0" borderId="22" xfId="3" applyFont="1" applyFill="1" applyBorder="1" applyAlignment="1" applyProtection="1">
      <alignment horizontal="left"/>
    </xf>
    <xf numFmtId="0" fontId="17" fillId="0" borderId="19" xfId="4" applyFont="1" applyBorder="1" applyAlignment="1" applyProtection="1">
      <alignment horizontal="right"/>
      <protection locked="0"/>
    </xf>
    <xf numFmtId="40" fontId="17" fillId="0" borderId="19" xfId="6" applyFont="1" applyFill="1" applyBorder="1" applyAlignment="1" applyProtection="1">
      <alignment horizontal="right"/>
      <protection locked="0"/>
    </xf>
    <xf numFmtId="40" fontId="17" fillId="0" borderId="21" xfId="6" applyFont="1" applyFill="1" applyBorder="1" applyAlignment="1" applyProtection="1">
      <alignment horizontal="right"/>
      <protection locked="0"/>
    </xf>
    <xf numFmtId="40" fontId="17" fillId="0" borderId="27" xfId="6" applyFont="1" applyFill="1" applyBorder="1" applyAlignment="1" applyProtection="1">
      <alignment wrapText="1"/>
    </xf>
    <xf numFmtId="0" fontId="17" fillId="0" borderId="19" xfId="3" applyNumberFormat="1" applyFont="1" applyFill="1" applyBorder="1" applyAlignment="1" applyProtection="1">
      <alignment horizontal="center"/>
    </xf>
    <xf numFmtId="0" fontId="17" fillId="0" borderId="5" xfId="6" applyNumberFormat="1" applyFont="1" applyFill="1" applyBorder="1" applyAlignment="1" applyProtection="1">
      <alignment horizontal="center"/>
    </xf>
    <xf numFmtId="0" fontId="17" fillId="0" borderId="5" xfId="4" applyNumberFormat="1" applyFont="1" applyBorder="1" applyAlignment="1" applyProtection="1">
      <alignment horizontal="center"/>
    </xf>
    <xf numFmtId="0" fontId="17" fillId="0" borderId="24" xfId="6" applyNumberFormat="1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horizontal="left"/>
    </xf>
    <xf numFmtId="0" fontId="28" fillId="0" borderId="0" xfId="4" applyFont="1" applyProtection="1"/>
    <xf numFmtId="0" fontId="29" fillId="0" borderId="0" xfId="4" applyFont="1" applyProtection="1"/>
    <xf numFmtId="3" fontId="31" fillId="0" borderId="0" xfId="3" applyNumberFormat="1" applyFont="1" applyFill="1" applyAlignment="1" applyProtection="1">
      <alignment horizontal="centerContinuous"/>
      <protection locked="0"/>
    </xf>
    <xf numFmtId="17" fontId="32" fillId="0" borderId="5" xfId="0" applyNumberFormat="1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/>
      <protection locked="0"/>
    </xf>
    <xf numFmtId="0" fontId="32" fillId="2" borderId="6" xfId="0" applyFont="1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 applyProtection="1">
      <alignment horizontal="center"/>
      <protection locked="0"/>
    </xf>
    <xf numFmtId="0" fontId="33" fillId="0" borderId="20" xfId="3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18" fillId="0" borderId="22" xfId="3" applyFont="1" applyFill="1" applyBorder="1" applyAlignment="1" applyProtection="1">
      <alignment vertical="top" wrapText="1"/>
      <protection locked="0"/>
    </xf>
    <xf numFmtId="0" fontId="21" fillId="0" borderId="0" xfId="4" applyFont="1" applyAlignment="1" applyProtection="1">
      <protection locked="0"/>
    </xf>
    <xf numFmtId="0" fontId="7" fillId="0" borderId="0" xfId="4" applyFont="1" applyFill="1" applyAlignment="1" applyProtection="1">
      <protection locked="0"/>
    </xf>
    <xf numFmtId="0" fontId="34" fillId="0" borderId="0" xfId="4" applyFont="1" applyAlignment="1" applyProtection="1">
      <protection locked="0"/>
    </xf>
    <xf numFmtId="0" fontId="14" fillId="0" borderId="0" xfId="4" applyFont="1" applyAlignment="1" applyProtection="1">
      <protection locked="0"/>
    </xf>
  </cellXfs>
  <cellStyles count="7">
    <cellStyle name="Budget" xfId="3" xr:uid="{C026845F-7293-41F7-87FB-A48061596CC3}"/>
    <cellStyle name="Comma [0]" xfId="1" builtinId="6"/>
    <cellStyle name="Comma [0]_2000BGT5" xfId="5" xr:uid="{5BF92CA3-4DFB-4295-AC99-0B6BD81F87E3}"/>
    <cellStyle name="Comma_2000BGT5" xfId="6" xr:uid="{CC6C5502-8C58-4B4C-BA24-8143776F154F}"/>
    <cellStyle name="Normal" xfId="0" builtinId="0"/>
    <cellStyle name="Normal_2000BGT5" xfId="4" xr:uid="{26FCF1C5-A882-44FA-AE42-F2CC333CB26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A35B-2775-42AC-A7BE-1B939B753820}">
  <dimension ref="A1:U51"/>
  <sheetViews>
    <sheetView showGridLines="0" tabSelected="1" zoomScaleNormal="100" workbookViewId="0">
      <selection activeCell="J1" sqref="J1"/>
    </sheetView>
  </sheetViews>
  <sheetFormatPr defaultRowHeight="12.75"/>
  <cols>
    <col min="1" max="3" width="3.7109375" style="6" customWidth="1"/>
    <col min="4" max="4" width="33.85546875" style="6" customWidth="1"/>
    <col min="5" max="17" width="9.7109375" style="6" customWidth="1"/>
    <col min="18" max="21" width="12.7109375" style="6" customWidth="1"/>
    <col min="22" max="256" width="9.140625" style="6"/>
    <col min="257" max="259" width="3.7109375" style="6" customWidth="1"/>
    <col min="260" max="260" width="33.85546875" style="6" customWidth="1"/>
    <col min="261" max="273" width="9.7109375" style="6" customWidth="1"/>
    <col min="274" max="277" width="12.7109375" style="6" customWidth="1"/>
    <col min="278" max="512" width="9.140625" style="6"/>
    <col min="513" max="515" width="3.7109375" style="6" customWidth="1"/>
    <col min="516" max="516" width="33.85546875" style="6" customWidth="1"/>
    <col min="517" max="529" width="9.7109375" style="6" customWidth="1"/>
    <col min="530" max="533" width="12.7109375" style="6" customWidth="1"/>
    <col min="534" max="768" width="9.140625" style="6"/>
    <col min="769" max="771" width="3.7109375" style="6" customWidth="1"/>
    <col min="772" max="772" width="33.85546875" style="6" customWidth="1"/>
    <col min="773" max="785" width="9.7109375" style="6" customWidth="1"/>
    <col min="786" max="789" width="12.7109375" style="6" customWidth="1"/>
    <col min="790" max="1024" width="9.140625" style="6"/>
    <col min="1025" max="1027" width="3.7109375" style="6" customWidth="1"/>
    <col min="1028" max="1028" width="33.85546875" style="6" customWidth="1"/>
    <col min="1029" max="1041" width="9.7109375" style="6" customWidth="1"/>
    <col min="1042" max="1045" width="12.7109375" style="6" customWidth="1"/>
    <col min="1046" max="1280" width="9.140625" style="6"/>
    <col min="1281" max="1283" width="3.7109375" style="6" customWidth="1"/>
    <col min="1284" max="1284" width="33.85546875" style="6" customWidth="1"/>
    <col min="1285" max="1297" width="9.7109375" style="6" customWidth="1"/>
    <col min="1298" max="1301" width="12.7109375" style="6" customWidth="1"/>
    <col min="1302" max="1536" width="9.140625" style="6"/>
    <col min="1537" max="1539" width="3.7109375" style="6" customWidth="1"/>
    <col min="1540" max="1540" width="33.85546875" style="6" customWidth="1"/>
    <col min="1541" max="1553" width="9.7109375" style="6" customWidth="1"/>
    <col min="1554" max="1557" width="12.7109375" style="6" customWidth="1"/>
    <col min="1558" max="1792" width="9.140625" style="6"/>
    <col min="1793" max="1795" width="3.7109375" style="6" customWidth="1"/>
    <col min="1796" max="1796" width="33.85546875" style="6" customWidth="1"/>
    <col min="1797" max="1809" width="9.7109375" style="6" customWidth="1"/>
    <col min="1810" max="1813" width="12.7109375" style="6" customWidth="1"/>
    <col min="1814" max="2048" width="9.140625" style="6"/>
    <col min="2049" max="2051" width="3.7109375" style="6" customWidth="1"/>
    <col min="2052" max="2052" width="33.85546875" style="6" customWidth="1"/>
    <col min="2053" max="2065" width="9.7109375" style="6" customWidth="1"/>
    <col min="2066" max="2069" width="12.7109375" style="6" customWidth="1"/>
    <col min="2070" max="2304" width="9.140625" style="6"/>
    <col min="2305" max="2307" width="3.7109375" style="6" customWidth="1"/>
    <col min="2308" max="2308" width="33.85546875" style="6" customWidth="1"/>
    <col min="2309" max="2321" width="9.7109375" style="6" customWidth="1"/>
    <col min="2322" max="2325" width="12.7109375" style="6" customWidth="1"/>
    <col min="2326" max="2560" width="9.140625" style="6"/>
    <col min="2561" max="2563" width="3.7109375" style="6" customWidth="1"/>
    <col min="2564" max="2564" width="33.85546875" style="6" customWidth="1"/>
    <col min="2565" max="2577" width="9.7109375" style="6" customWidth="1"/>
    <col min="2578" max="2581" width="12.7109375" style="6" customWidth="1"/>
    <col min="2582" max="2816" width="9.140625" style="6"/>
    <col min="2817" max="2819" width="3.7109375" style="6" customWidth="1"/>
    <col min="2820" max="2820" width="33.85546875" style="6" customWidth="1"/>
    <col min="2821" max="2833" width="9.7109375" style="6" customWidth="1"/>
    <col min="2834" max="2837" width="12.7109375" style="6" customWidth="1"/>
    <col min="2838" max="3072" width="9.140625" style="6"/>
    <col min="3073" max="3075" width="3.7109375" style="6" customWidth="1"/>
    <col min="3076" max="3076" width="33.85546875" style="6" customWidth="1"/>
    <col min="3077" max="3089" width="9.7109375" style="6" customWidth="1"/>
    <col min="3090" max="3093" width="12.7109375" style="6" customWidth="1"/>
    <col min="3094" max="3328" width="9.140625" style="6"/>
    <col min="3329" max="3331" width="3.7109375" style="6" customWidth="1"/>
    <col min="3332" max="3332" width="33.85546875" style="6" customWidth="1"/>
    <col min="3333" max="3345" width="9.7109375" style="6" customWidth="1"/>
    <col min="3346" max="3349" width="12.7109375" style="6" customWidth="1"/>
    <col min="3350" max="3584" width="9.140625" style="6"/>
    <col min="3585" max="3587" width="3.7109375" style="6" customWidth="1"/>
    <col min="3588" max="3588" width="33.85546875" style="6" customWidth="1"/>
    <col min="3589" max="3601" width="9.7109375" style="6" customWidth="1"/>
    <col min="3602" max="3605" width="12.7109375" style="6" customWidth="1"/>
    <col min="3606" max="3840" width="9.140625" style="6"/>
    <col min="3841" max="3843" width="3.7109375" style="6" customWidth="1"/>
    <col min="3844" max="3844" width="33.85546875" style="6" customWidth="1"/>
    <col min="3845" max="3857" width="9.7109375" style="6" customWidth="1"/>
    <col min="3858" max="3861" width="12.7109375" style="6" customWidth="1"/>
    <col min="3862" max="4096" width="9.140625" style="6"/>
    <col min="4097" max="4099" width="3.7109375" style="6" customWidth="1"/>
    <col min="4100" max="4100" width="33.85546875" style="6" customWidth="1"/>
    <col min="4101" max="4113" width="9.7109375" style="6" customWidth="1"/>
    <col min="4114" max="4117" width="12.7109375" style="6" customWidth="1"/>
    <col min="4118" max="4352" width="9.140625" style="6"/>
    <col min="4353" max="4355" width="3.7109375" style="6" customWidth="1"/>
    <col min="4356" max="4356" width="33.85546875" style="6" customWidth="1"/>
    <col min="4357" max="4369" width="9.7109375" style="6" customWidth="1"/>
    <col min="4370" max="4373" width="12.7109375" style="6" customWidth="1"/>
    <col min="4374" max="4608" width="9.140625" style="6"/>
    <col min="4609" max="4611" width="3.7109375" style="6" customWidth="1"/>
    <col min="4612" max="4612" width="33.85546875" style="6" customWidth="1"/>
    <col min="4613" max="4625" width="9.7109375" style="6" customWidth="1"/>
    <col min="4626" max="4629" width="12.7109375" style="6" customWidth="1"/>
    <col min="4630" max="4864" width="9.140625" style="6"/>
    <col min="4865" max="4867" width="3.7109375" style="6" customWidth="1"/>
    <col min="4868" max="4868" width="33.85546875" style="6" customWidth="1"/>
    <col min="4869" max="4881" width="9.7109375" style="6" customWidth="1"/>
    <col min="4882" max="4885" width="12.7109375" style="6" customWidth="1"/>
    <col min="4886" max="5120" width="9.140625" style="6"/>
    <col min="5121" max="5123" width="3.7109375" style="6" customWidth="1"/>
    <col min="5124" max="5124" width="33.85546875" style="6" customWidth="1"/>
    <col min="5125" max="5137" width="9.7109375" style="6" customWidth="1"/>
    <col min="5138" max="5141" width="12.7109375" style="6" customWidth="1"/>
    <col min="5142" max="5376" width="9.140625" style="6"/>
    <col min="5377" max="5379" width="3.7109375" style="6" customWidth="1"/>
    <col min="5380" max="5380" width="33.85546875" style="6" customWidth="1"/>
    <col min="5381" max="5393" width="9.7109375" style="6" customWidth="1"/>
    <col min="5394" max="5397" width="12.7109375" style="6" customWidth="1"/>
    <col min="5398" max="5632" width="9.140625" style="6"/>
    <col min="5633" max="5635" width="3.7109375" style="6" customWidth="1"/>
    <col min="5636" max="5636" width="33.85546875" style="6" customWidth="1"/>
    <col min="5637" max="5649" width="9.7109375" style="6" customWidth="1"/>
    <col min="5650" max="5653" width="12.7109375" style="6" customWidth="1"/>
    <col min="5654" max="5888" width="9.140625" style="6"/>
    <col min="5889" max="5891" width="3.7109375" style="6" customWidth="1"/>
    <col min="5892" max="5892" width="33.85546875" style="6" customWidth="1"/>
    <col min="5893" max="5905" width="9.7109375" style="6" customWidth="1"/>
    <col min="5906" max="5909" width="12.7109375" style="6" customWidth="1"/>
    <col min="5910" max="6144" width="9.140625" style="6"/>
    <col min="6145" max="6147" width="3.7109375" style="6" customWidth="1"/>
    <col min="6148" max="6148" width="33.85546875" style="6" customWidth="1"/>
    <col min="6149" max="6161" width="9.7109375" style="6" customWidth="1"/>
    <col min="6162" max="6165" width="12.7109375" style="6" customWidth="1"/>
    <col min="6166" max="6400" width="9.140625" style="6"/>
    <col min="6401" max="6403" width="3.7109375" style="6" customWidth="1"/>
    <col min="6404" max="6404" width="33.85546875" style="6" customWidth="1"/>
    <col min="6405" max="6417" width="9.7109375" style="6" customWidth="1"/>
    <col min="6418" max="6421" width="12.7109375" style="6" customWidth="1"/>
    <col min="6422" max="6656" width="9.140625" style="6"/>
    <col min="6657" max="6659" width="3.7109375" style="6" customWidth="1"/>
    <col min="6660" max="6660" width="33.85546875" style="6" customWidth="1"/>
    <col min="6661" max="6673" width="9.7109375" style="6" customWidth="1"/>
    <col min="6674" max="6677" width="12.7109375" style="6" customWidth="1"/>
    <col min="6678" max="6912" width="9.140625" style="6"/>
    <col min="6913" max="6915" width="3.7109375" style="6" customWidth="1"/>
    <col min="6916" max="6916" width="33.85546875" style="6" customWidth="1"/>
    <col min="6917" max="6929" width="9.7109375" style="6" customWidth="1"/>
    <col min="6930" max="6933" width="12.7109375" style="6" customWidth="1"/>
    <col min="6934" max="7168" width="9.140625" style="6"/>
    <col min="7169" max="7171" width="3.7109375" style="6" customWidth="1"/>
    <col min="7172" max="7172" width="33.85546875" style="6" customWidth="1"/>
    <col min="7173" max="7185" width="9.7109375" style="6" customWidth="1"/>
    <col min="7186" max="7189" width="12.7109375" style="6" customWidth="1"/>
    <col min="7190" max="7424" width="9.140625" style="6"/>
    <col min="7425" max="7427" width="3.7109375" style="6" customWidth="1"/>
    <col min="7428" max="7428" width="33.85546875" style="6" customWidth="1"/>
    <col min="7429" max="7441" width="9.7109375" style="6" customWidth="1"/>
    <col min="7442" max="7445" width="12.7109375" style="6" customWidth="1"/>
    <col min="7446" max="7680" width="9.140625" style="6"/>
    <col min="7681" max="7683" width="3.7109375" style="6" customWidth="1"/>
    <col min="7684" max="7684" width="33.85546875" style="6" customWidth="1"/>
    <col min="7685" max="7697" width="9.7109375" style="6" customWidth="1"/>
    <col min="7698" max="7701" width="12.7109375" style="6" customWidth="1"/>
    <col min="7702" max="7936" width="9.140625" style="6"/>
    <col min="7937" max="7939" width="3.7109375" style="6" customWidth="1"/>
    <col min="7940" max="7940" width="33.85546875" style="6" customWidth="1"/>
    <col min="7941" max="7953" width="9.7109375" style="6" customWidth="1"/>
    <col min="7954" max="7957" width="12.7109375" style="6" customWidth="1"/>
    <col min="7958" max="8192" width="9.140625" style="6"/>
    <col min="8193" max="8195" width="3.7109375" style="6" customWidth="1"/>
    <col min="8196" max="8196" width="33.85546875" style="6" customWidth="1"/>
    <col min="8197" max="8209" width="9.7109375" style="6" customWidth="1"/>
    <col min="8210" max="8213" width="12.7109375" style="6" customWidth="1"/>
    <col min="8214" max="8448" width="9.140625" style="6"/>
    <col min="8449" max="8451" width="3.7109375" style="6" customWidth="1"/>
    <col min="8452" max="8452" width="33.85546875" style="6" customWidth="1"/>
    <col min="8453" max="8465" width="9.7109375" style="6" customWidth="1"/>
    <col min="8466" max="8469" width="12.7109375" style="6" customWidth="1"/>
    <col min="8470" max="8704" width="9.140625" style="6"/>
    <col min="8705" max="8707" width="3.7109375" style="6" customWidth="1"/>
    <col min="8708" max="8708" width="33.85546875" style="6" customWidth="1"/>
    <col min="8709" max="8721" width="9.7109375" style="6" customWidth="1"/>
    <col min="8722" max="8725" width="12.7109375" style="6" customWidth="1"/>
    <col min="8726" max="8960" width="9.140625" style="6"/>
    <col min="8961" max="8963" width="3.7109375" style="6" customWidth="1"/>
    <col min="8964" max="8964" width="33.85546875" style="6" customWidth="1"/>
    <col min="8965" max="8977" width="9.7109375" style="6" customWidth="1"/>
    <col min="8978" max="8981" width="12.7109375" style="6" customWidth="1"/>
    <col min="8982" max="9216" width="9.140625" style="6"/>
    <col min="9217" max="9219" width="3.7109375" style="6" customWidth="1"/>
    <col min="9220" max="9220" width="33.85546875" style="6" customWidth="1"/>
    <col min="9221" max="9233" width="9.7109375" style="6" customWidth="1"/>
    <col min="9234" max="9237" width="12.7109375" style="6" customWidth="1"/>
    <col min="9238" max="9472" width="9.140625" style="6"/>
    <col min="9473" max="9475" width="3.7109375" style="6" customWidth="1"/>
    <col min="9476" max="9476" width="33.85546875" style="6" customWidth="1"/>
    <col min="9477" max="9489" width="9.7109375" style="6" customWidth="1"/>
    <col min="9490" max="9493" width="12.7109375" style="6" customWidth="1"/>
    <col min="9494" max="9728" width="9.140625" style="6"/>
    <col min="9729" max="9731" width="3.7109375" style="6" customWidth="1"/>
    <col min="9732" max="9732" width="33.85546875" style="6" customWidth="1"/>
    <col min="9733" max="9745" width="9.7109375" style="6" customWidth="1"/>
    <col min="9746" max="9749" width="12.7109375" style="6" customWidth="1"/>
    <col min="9750" max="9984" width="9.140625" style="6"/>
    <col min="9985" max="9987" width="3.7109375" style="6" customWidth="1"/>
    <col min="9988" max="9988" width="33.85546875" style="6" customWidth="1"/>
    <col min="9989" max="10001" width="9.7109375" style="6" customWidth="1"/>
    <col min="10002" max="10005" width="12.7109375" style="6" customWidth="1"/>
    <col min="10006" max="10240" width="9.140625" style="6"/>
    <col min="10241" max="10243" width="3.7109375" style="6" customWidth="1"/>
    <col min="10244" max="10244" width="33.85546875" style="6" customWidth="1"/>
    <col min="10245" max="10257" width="9.7109375" style="6" customWidth="1"/>
    <col min="10258" max="10261" width="12.7109375" style="6" customWidth="1"/>
    <col min="10262" max="10496" width="9.140625" style="6"/>
    <col min="10497" max="10499" width="3.7109375" style="6" customWidth="1"/>
    <col min="10500" max="10500" width="33.85546875" style="6" customWidth="1"/>
    <col min="10501" max="10513" width="9.7109375" style="6" customWidth="1"/>
    <col min="10514" max="10517" width="12.7109375" style="6" customWidth="1"/>
    <col min="10518" max="10752" width="9.140625" style="6"/>
    <col min="10753" max="10755" width="3.7109375" style="6" customWidth="1"/>
    <col min="10756" max="10756" width="33.85546875" style="6" customWidth="1"/>
    <col min="10757" max="10769" width="9.7109375" style="6" customWidth="1"/>
    <col min="10770" max="10773" width="12.7109375" style="6" customWidth="1"/>
    <col min="10774" max="11008" width="9.140625" style="6"/>
    <col min="11009" max="11011" width="3.7109375" style="6" customWidth="1"/>
    <col min="11012" max="11012" width="33.85546875" style="6" customWidth="1"/>
    <col min="11013" max="11025" width="9.7109375" style="6" customWidth="1"/>
    <col min="11026" max="11029" width="12.7109375" style="6" customWidth="1"/>
    <col min="11030" max="11264" width="9.140625" style="6"/>
    <col min="11265" max="11267" width="3.7109375" style="6" customWidth="1"/>
    <col min="11268" max="11268" width="33.85546875" style="6" customWidth="1"/>
    <col min="11269" max="11281" width="9.7109375" style="6" customWidth="1"/>
    <col min="11282" max="11285" width="12.7109375" style="6" customWidth="1"/>
    <col min="11286" max="11520" width="9.140625" style="6"/>
    <col min="11521" max="11523" width="3.7109375" style="6" customWidth="1"/>
    <col min="11524" max="11524" width="33.85546875" style="6" customWidth="1"/>
    <col min="11525" max="11537" width="9.7109375" style="6" customWidth="1"/>
    <col min="11538" max="11541" width="12.7109375" style="6" customWidth="1"/>
    <col min="11542" max="11776" width="9.140625" style="6"/>
    <col min="11777" max="11779" width="3.7109375" style="6" customWidth="1"/>
    <col min="11780" max="11780" width="33.85546875" style="6" customWidth="1"/>
    <col min="11781" max="11793" width="9.7109375" style="6" customWidth="1"/>
    <col min="11794" max="11797" width="12.7109375" style="6" customWidth="1"/>
    <col min="11798" max="12032" width="9.140625" style="6"/>
    <col min="12033" max="12035" width="3.7109375" style="6" customWidth="1"/>
    <col min="12036" max="12036" width="33.85546875" style="6" customWidth="1"/>
    <col min="12037" max="12049" width="9.7109375" style="6" customWidth="1"/>
    <col min="12050" max="12053" width="12.7109375" style="6" customWidth="1"/>
    <col min="12054" max="12288" width="9.140625" style="6"/>
    <col min="12289" max="12291" width="3.7109375" style="6" customWidth="1"/>
    <col min="12292" max="12292" width="33.85546875" style="6" customWidth="1"/>
    <col min="12293" max="12305" width="9.7109375" style="6" customWidth="1"/>
    <col min="12306" max="12309" width="12.7109375" style="6" customWidth="1"/>
    <col min="12310" max="12544" width="9.140625" style="6"/>
    <col min="12545" max="12547" width="3.7109375" style="6" customWidth="1"/>
    <col min="12548" max="12548" width="33.85546875" style="6" customWidth="1"/>
    <col min="12549" max="12561" width="9.7109375" style="6" customWidth="1"/>
    <col min="12562" max="12565" width="12.7109375" style="6" customWidth="1"/>
    <col min="12566" max="12800" width="9.140625" style="6"/>
    <col min="12801" max="12803" width="3.7109375" style="6" customWidth="1"/>
    <col min="12804" max="12804" width="33.85546875" style="6" customWidth="1"/>
    <col min="12805" max="12817" width="9.7109375" style="6" customWidth="1"/>
    <col min="12818" max="12821" width="12.7109375" style="6" customWidth="1"/>
    <col min="12822" max="13056" width="9.140625" style="6"/>
    <col min="13057" max="13059" width="3.7109375" style="6" customWidth="1"/>
    <col min="13060" max="13060" width="33.85546875" style="6" customWidth="1"/>
    <col min="13061" max="13073" width="9.7109375" style="6" customWidth="1"/>
    <col min="13074" max="13077" width="12.7109375" style="6" customWidth="1"/>
    <col min="13078" max="13312" width="9.140625" style="6"/>
    <col min="13313" max="13315" width="3.7109375" style="6" customWidth="1"/>
    <col min="13316" max="13316" width="33.85546875" style="6" customWidth="1"/>
    <col min="13317" max="13329" width="9.7109375" style="6" customWidth="1"/>
    <col min="13330" max="13333" width="12.7109375" style="6" customWidth="1"/>
    <col min="13334" max="13568" width="9.140625" style="6"/>
    <col min="13569" max="13571" width="3.7109375" style="6" customWidth="1"/>
    <col min="13572" max="13572" width="33.85546875" style="6" customWidth="1"/>
    <col min="13573" max="13585" width="9.7109375" style="6" customWidth="1"/>
    <col min="13586" max="13589" width="12.7109375" style="6" customWidth="1"/>
    <col min="13590" max="13824" width="9.140625" style="6"/>
    <col min="13825" max="13827" width="3.7109375" style="6" customWidth="1"/>
    <col min="13828" max="13828" width="33.85546875" style="6" customWidth="1"/>
    <col min="13829" max="13841" width="9.7109375" style="6" customWidth="1"/>
    <col min="13842" max="13845" width="12.7109375" style="6" customWidth="1"/>
    <col min="13846" max="14080" width="9.140625" style="6"/>
    <col min="14081" max="14083" width="3.7109375" style="6" customWidth="1"/>
    <col min="14084" max="14084" width="33.85546875" style="6" customWidth="1"/>
    <col min="14085" max="14097" width="9.7109375" style="6" customWidth="1"/>
    <col min="14098" max="14101" width="12.7109375" style="6" customWidth="1"/>
    <col min="14102" max="14336" width="9.140625" style="6"/>
    <col min="14337" max="14339" width="3.7109375" style="6" customWidth="1"/>
    <col min="14340" max="14340" width="33.85546875" style="6" customWidth="1"/>
    <col min="14341" max="14353" width="9.7109375" style="6" customWidth="1"/>
    <col min="14354" max="14357" width="12.7109375" style="6" customWidth="1"/>
    <col min="14358" max="14592" width="9.140625" style="6"/>
    <col min="14593" max="14595" width="3.7109375" style="6" customWidth="1"/>
    <col min="14596" max="14596" width="33.85546875" style="6" customWidth="1"/>
    <col min="14597" max="14609" width="9.7109375" style="6" customWidth="1"/>
    <col min="14610" max="14613" width="12.7109375" style="6" customWidth="1"/>
    <col min="14614" max="14848" width="9.140625" style="6"/>
    <col min="14849" max="14851" width="3.7109375" style="6" customWidth="1"/>
    <col min="14852" max="14852" width="33.85546875" style="6" customWidth="1"/>
    <col min="14853" max="14865" width="9.7109375" style="6" customWidth="1"/>
    <col min="14866" max="14869" width="12.7109375" style="6" customWidth="1"/>
    <col min="14870" max="15104" width="9.140625" style="6"/>
    <col min="15105" max="15107" width="3.7109375" style="6" customWidth="1"/>
    <col min="15108" max="15108" width="33.85546875" style="6" customWidth="1"/>
    <col min="15109" max="15121" width="9.7109375" style="6" customWidth="1"/>
    <col min="15122" max="15125" width="12.7109375" style="6" customWidth="1"/>
    <col min="15126" max="15360" width="9.140625" style="6"/>
    <col min="15361" max="15363" width="3.7109375" style="6" customWidth="1"/>
    <col min="15364" max="15364" width="33.85546875" style="6" customWidth="1"/>
    <col min="15365" max="15377" width="9.7109375" style="6" customWidth="1"/>
    <col min="15378" max="15381" width="12.7109375" style="6" customWidth="1"/>
    <col min="15382" max="15616" width="9.140625" style="6"/>
    <col min="15617" max="15619" width="3.7109375" style="6" customWidth="1"/>
    <col min="15620" max="15620" width="33.85546875" style="6" customWidth="1"/>
    <col min="15621" max="15633" width="9.7109375" style="6" customWidth="1"/>
    <col min="15634" max="15637" width="12.7109375" style="6" customWidth="1"/>
    <col min="15638" max="15872" width="9.140625" style="6"/>
    <col min="15873" max="15875" width="3.7109375" style="6" customWidth="1"/>
    <col min="15876" max="15876" width="33.85546875" style="6" customWidth="1"/>
    <col min="15877" max="15889" width="9.7109375" style="6" customWidth="1"/>
    <col min="15890" max="15893" width="12.7109375" style="6" customWidth="1"/>
    <col min="15894" max="16128" width="9.140625" style="6"/>
    <col min="16129" max="16131" width="3.7109375" style="6" customWidth="1"/>
    <col min="16132" max="16132" width="33.85546875" style="6" customWidth="1"/>
    <col min="16133" max="16145" width="9.7109375" style="6" customWidth="1"/>
    <col min="16146" max="16149" width="12.7109375" style="6" customWidth="1"/>
    <col min="16150" max="16384" width="9.140625" style="6"/>
  </cols>
  <sheetData>
    <row r="1" spans="1:21" ht="23.2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</row>
    <row r="2" spans="1:21" ht="24" thickBot="1">
      <c r="A2" s="198" t="s">
        <v>1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</row>
    <row r="3" spans="1:21" ht="24.75" customHeight="1" thickBot="1">
      <c r="B3" s="7"/>
      <c r="C3" s="7"/>
      <c r="D3" s="7"/>
      <c r="E3" s="8"/>
      <c r="F3" s="9"/>
      <c r="G3" s="9"/>
      <c r="H3" s="9"/>
      <c r="I3" s="9"/>
      <c r="J3" s="9"/>
      <c r="K3" s="9"/>
      <c r="L3" s="9"/>
      <c r="M3" s="5"/>
      <c r="N3" s="9"/>
      <c r="O3" s="9"/>
      <c r="P3" s="9"/>
      <c r="Q3" s="10"/>
      <c r="R3" s="204" t="s">
        <v>128</v>
      </c>
      <c r="S3" s="205"/>
      <c r="T3" s="205"/>
      <c r="U3" s="206"/>
    </row>
    <row r="4" spans="1:21">
      <c r="A4" s="11"/>
      <c r="B4" s="11"/>
      <c r="C4" s="11"/>
      <c r="D4" s="11"/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3" t="s">
        <v>3</v>
      </c>
      <c r="R4" s="14" t="s">
        <v>4</v>
      </c>
      <c r="S4" s="15" t="s">
        <v>5</v>
      </c>
      <c r="T4" s="15"/>
      <c r="U4" s="15"/>
    </row>
    <row r="5" spans="1:21" s="16" customFormat="1" ht="13.5" thickBot="1">
      <c r="E5" s="199">
        <v>43831</v>
      </c>
      <c r="F5" s="199">
        <v>43862</v>
      </c>
      <c r="G5" s="199">
        <v>43891</v>
      </c>
      <c r="H5" s="199">
        <v>43922</v>
      </c>
      <c r="I5" s="199">
        <v>43952</v>
      </c>
      <c r="J5" s="199">
        <v>43983</v>
      </c>
      <c r="K5" s="199">
        <v>44013</v>
      </c>
      <c r="L5" s="199">
        <v>44044</v>
      </c>
      <c r="M5" s="199">
        <v>44075</v>
      </c>
      <c r="N5" s="199">
        <v>44105</v>
      </c>
      <c r="O5" s="199">
        <v>44136</v>
      </c>
      <c r="P5" s="199">
        <v>44166</v>
      </c>
      <c r="Q5" s="200">
        <v>2020</v>
      </c>
      <c r="R5" s="201">
        <v>2020</v>
      </c>
      <c r="S5" s="202">
        <v>2020</v>
      </c>
      <c r="T5" s="15" t="s">
        <v>6</v>
      </c>
      <c r="U5" s="15" t="s">
        <v>7</v>
      </c>
    </row>
    <row r="6" spans="1:21">
      <c r="A6" s="17" t="s">
        <v>8</v>
      </c>
      <c r="B6" s="18"/>
      <c r="C6" s="18"/>
      <c r="D6" s="18"/>
      <c r="E6" s="19">
        <v>0</v>
      </c>
      <c r="F6" s="19">
        <f t="shared" ref="F6:P6" si="0">E45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>E6</f>
        <v>0</v>
      </c>
      <c r="R6" s="20"/>
      <c r="S6" s="21"/>
      <c r="T6" s="21"/>
      <c r="U6" s="21"/>
    </row>
    <row r="7" spans="1:21">
      <c r="A7" s="17" t="s">
        <v>9</v>
      </c>
      <c r="B7" s="18"/>
      <c r="C7" s="18"/>
      <c r="D7" s="1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0"/>
      <c r="S7" s="23"/>
      <c r="T7" s="23"/>
      <c r="U7" s="23"/>
    </row>
    <row r="8" spans="1:21">
      <c r="A8" s="24"/>
      <c r="B8" s="25" t="s">
        <v>10</v>
      </c>
      <c r="C8" s="25"/>
      <c r="D8" s="18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f>SUM(E8:P8)</f>
        <v>0</v>
      </c>
      <c r="R8" s="20"/>
      <c r="S8" s="26"/>
      <c r="T8" s="23"/>
      <c r="U8" s="23"/>
    </row>
    <row r="9" spans="1:21">
      <c r="A9" s="24"/>
      <c r="B9" s="27" t="s">
        <v>11</v>
      </c>
      <c r="C9" s="27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0"/>
      <c r="S9" s="26"/>
      <c r="T9" s="23"/>
      <c r="U9" s="23"/>
    </row>
    <row r="10" spans="1:21">
      <c r="A10" s="24"/>
      <c r="B10" s="24"/>
      <c r="C10" s="28" t="s">
        <v>12</v>
      </c>
      <c r="D10" s="28"/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f t="shared" ref="Q10:Q22" si="1">SUM(E10:P10)</f>
        <v>0</v>
      </c>
      <c r="R10" s="20">
        <v>0</v>
      </c>
      <c r="S10" s="30">
        <f t="shared" ref="S10:S23" si="2">Q10</f>
        <v>0</v>
      </c>
      <c r="T10" s="31">
        <f t="shared" ref="T10:T22" si="3">S10-R10</f>
        <v>0</v>
      </c>
      <c r="U10" s="32" t="str">
        <f t="shared" ref="U10:U23" si="4">IF(R10&gt;0,T10/R10,"")</f>
        <v/>
      </c>
    </row>
    <row r="11" spans="1:21">
      <c r="A11" s="24"/>
      <c r="B11" s="24"/>
      <c r="C11" s="28" t="s">
        <v>13</v>
      </c>
      <c r="D11" s="28"/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t="shared" si="1"/>
        <v>0</v>
      </c>
      <c r="R11" s="20">
        <v>0</v>
      </c>
      <c r="S11" s="30">
        <f t="shared" si="2"/>
        <v>0</v>
      </c>
      <c r="T11" s="31">
        <f t="shared" si="3"/>
        <v>0</v>
      </c>
      <c r="U11" s="32" t="str">
        <f t="shared" si="4"/>
        <v/>
      </c>
    </row>
    <row r="12" spans="1:21">
      <c r="A12" s="24"/>
      <c r="B12" s="24"/>
      <c r="C12" s="28" t="s">
        <v>14</v>
      </c>
      <c r="D12" s="28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1"/>
        <v>0</v>
      </c>
      <c r="R12" s="20">
        <v>0</v>
      </c>
      <c r="S12" s="30">
        <f t="shared" si="2"/>
        <v>0</v>
      </c>
      <c r="T12" s="31">
        <f t="shared" si="3"/>
        <v>0</v>
      </c>
      <c r="U12" s="32" t="str">
        <f t="shared" si="4"/>
        <v/>
      </c>
    </row>
    <row r="13" spans="1:21">
      <c r="A13" s="24"/>
      <c r="B13" s="24"/>
      <c r="C13" s="28" t="s">
        <v>15</v>
      </c>
      <c r="D13" s="28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f t="shared" si="1"/>
        <v>0</v>
      </c>
      <c r="R13" s="20">
        <v>0</v>
      </c>
      <c r="S13" s="30">
        <f t="shared" si="2"/>
        <v>0</v>
      </c>
      <c r="T13" s="31">
        <f t="shared" si="3"/>
        <v>0</v>
      </c>
      <c r="U13" s="32" t="str">
        <f t="shared" si="4"/>
        <v/>
      </c>
    </row>
    <row r="14" spans="1:21">
      <c r="A14" s="24"/>
      <c r="B14" s="24"/>
      <c r="C14" s="28" t="s">
        <v>16</v>
      </c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1"/>
        <v>0</v>
      </c>
      <c r="R14" s="20">
        <v>0</v>
      </c>
      <c r="S14" s="30">
        <f t="shared" si="2"/>
        <v>0</v>
      </c>
      <c r="T14" s="31">
        <f t="shared" si="3"/>
        <v>0</v>
      </c>
      <c r="U14" s="32" t="str">
        <f t="shared" si="4"/>
        <v/>
      </c>
    </row>
    <row r="15" spans="1:21">
      <c r="A15" s="24"/>
      <c r="B15" s="24"/>
      <c r="C15" s="28" t="s">
        <v>17</v>
      </c>
      <c r="D15" s="28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f t="shared" si="1"/>
        <v>0</v>
      </c>
      <c r="R15" s="20">
        <v>0</v>
      </c>
      <c r="S15" s="30">
        <f t="shared" si="2"/>
        <v>0</v>
      </c>
      <c r="T15" s="31">
        <f t="shared" si="3"/>
        <v>0</v>
      </c>
      <c r="U15" s="32" t="str">
        <f t="shared" si="4"/>
        <v/>
      </c>
    </row>
    <row r="16" spans="1:21">
      <c r="A16" s="24"/>
      <c r="B16" s="24"/>
      <c r="C16" s="28" t="s">
        <v>18</v>
      </c>
      <c r="D16" s="28"/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 t="shared" si="1"/>
        <v>0</v>
      </c>
      <c r="R16" s="20">
        <v>0</v>
      </c>
      <c r="S16" s="30">
        <f t="shared" si="2"/>
        <v>0</v>
      </c>
      <c r="T16" s="31">
        <f t="shared" si="3"/>
        <v>0</v>
      </c>
      <c r="U16" s="32" t="str">
        <f t="shared" si="4"/>
        <v/>
      </c>
    </row>
    <row r="17" spans="1:21">
      <c r="A17" s="24"/>
      <c r="B17" s="24"/>
      <c r="C17" s="28" t="s">
        <v>19</v>
      </c>
      <c r="D17" s="28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f t="shared" si="1"/>
        <v>0</v>
      </c>
      <c r="R17" s="20">
        <v>0</v>
      </c>
      <c r="S17" s="30">
        <f t="shared" si="2"/>
        <v>0</v>
      </c>
      <c r="T17" s="31">
        <f t="shared" si="3"/>
        <v>0</v>
      </c>
      <c r="U17" s="32" t="str">
        <f t="shared" si="4"/>
        <v/>
      </c>
    </row>
    <row r="18" spans="1:21">
      <c r="A18" s="24"/>
      <c r="B18" s="24"/>
      <c r="C18" s="28" t="s">
        <v>20</v>
      </c>
      <c r="D18" s="28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1"/>
        <v>0</v>
      </c>
      <c r="R18" s="20">
        <v>0</v>
      </c>
      <c r="S18" s="30">
        <f t="shared" si="2"/>
        <v>0</v>
      </c>
      <c r="T18" s="31">
        <f t="shared" si="3"/>
        <v>0</v>
      </c>
      <c r="U18" s="32" t="str">
        <f t="shared" si="4"/>
        <v/>
      </c>
    </row>
    <row r="19" spans="1:21">
      <c r="A19" s="24"/>
      <c r="B19" s="24"/>
      <c r="C19" s="28" t="s">
        <v>21</v>
      </c>
      <c r="D19" s="28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f t="shared" si="1"/>
        <v>0</v>
      </c>
      <c r="R19" s="20">
        <v>0</v>
      </c>
      <c r="S19" s="30">
        <f t="shared" si="2"/>
        <v>0</v>
      </c>
      <c r="T19" s="31">
        <f t="shared" si="3"/>
        <v>0</v>
      </c>
      <c r="U19" s="32" t="str">
        <f t="shared" si="4"/>
        <v/>
      </c>
    </row>
    <row r="20" spans="1:21">
      <c r="A20" s="24"/>
      <c r="B20" s="24"/>
      <c r="C20" s="28" t="s">
        <v>22</v>
      </c>
      <c r="D20" s="28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f t="shared" si="1"/>
        <v>0</v>
      </c>
      <c r="R20" s="20">
        <v>0</v>
      </c>
      <c r="S20" s="30">
        <f t="shared" si="2"/>
        <v>0</v>
      </c>
      <c r="T20" s="31">
        <f t="shared" si="3"/>
        <v>0</v>
      </c>
      <c r="U20" s="32" t="str">
        <f t="shared" si="4"/>
        <v/>
      </c>
    </row>
    <row r="21" spans="1:21">
      <c r="A21" s="24"/>
      <c r="B21" s="24"/>
      <c r="C21" s="28" t="s">
        <v>23</v>
      </c>
      <c r="D21" s="28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f t="shared" si="1"/>
        <v>0</v>
      </c>
      <c r="R21" s="20">
        <v>0</v>
      </c>
      <c r="S21" s="30">
        <f t="shared" si="2"/>
        <v>0</v>
      </c>
      <c r="T21" s="31">
        <f t="shared" si="3"/>
        <v>0</v>
      </c>
      <c r="U21" s="32" t="str">
        <f t="shared" si="4"/>
        <v/>
      </c>
    </row>
    <row r="22" spans="1:21" ht="13.5" thickBot="1">
      <c r="A22" s="24"/>
      <c r="B22" s="24"/>
      <c r="C22" s="28" t="s">
        <v>24</v>
      </c>
      <c r="D22" s="28"/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f t="shared" si="1"/>
        <v>0</v>
      </c>
      <c r="R22" s="33">
        <v>0</v>
      </c>
      <c r="S22" s="30">
        <f t="shared" si="2"/>
        <v>0</v>
      </c>
      <c r="T22" s="31">
        <f t="shared" si="3"/>
        <v>0</v>
      </c>
      <c r="U22" s="32" t="str">
        <f t="shared" si="4"/>
        <v/>
      </c>
    </row>
    <row r="23" spans="1:21" ht="13.5" thickBot="1">
      <c r="A23" s="24"/>
      <c r="B23" s="34" t="s">
        <v>25</v>
      </c>
      <c r="C23" s="24"/>
      <c r="E23" s="35">
        <f t="shared" ref="E23:Q23" si="5">SUM(E10:E22)</f>
        <v>0</v>
      </c>
      <c r="F23" s="35">
        <f t="shared" si="5"/>
        <v>0</v>
      </c>
      <c r="G23" s="35">
        <f t="shared" si="5"/>
        <v>0</v>
      </c>
      <c r="H23" s="35">
        <f t="shared" si="5"/>
        <v>0</v>
      </c>
      <c r="I23" s="35">
        <f t="shared" si="5"/>
        <v>0</v>
      </c>
      <c r="J23" s="35">
        <f t="shared" si="5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35">
        <f t="shared" si="5"/>
        <v>0</v>
      </c>
      <c r="Q23" s="35">
        <f t="shared" si="5"/>
        <v>0</v>
      </c>
      <c r="R23" s="36">
        <v>0</v>
      </c>
      <c r="S23" s="37">
        <f t="shared" si="2"/>
        <v>0</v>
      </c>
      <c r="T23" s="38">
        <f>SUM(T10:T22)</f>
        <v>0</v>
      </c>
      <c r="U23" s="39" t="str">
        <f t="shared" si="4"/>
        <v/>
      </c>
    </row>
    <row r="24" spans="1:21">
      <c r="A24" s="24"/>
      <c r="B24" s="34" t="s">
        <v>26</v>
      </c>
      <c r="C24" s="24"/>
      <c r="D24" s="24"/>
      <c r="E24" s="35">
        <f t="shared" ref="E24:Q24" si="6">E23+E8+E6</f>
        <v>0</v>
      </c>
      <c r="F24" s="35">
        <f t="shared" si="6"/>
        <v>0</v>
      </c>
      <c r="G24" s="35">
        <f t="shared" si="6"/>
        <v>0</v>
      </c>
      <c r="H24" s="35">
        <f t="shared" si="6"/>
        <v>0</v>
      </c>
      <c r="I24" s="35">
        <f t="shared" si="6"/>
        <v>0</v>
      </c>
      <c r="J24" s="35">
        <f t="shared" si="6"/>
        <v>0</v>
      </c>
      <c r="K24" s="35">
        <f t="shared" si="6"/>
        <v>0</v>
      </c>
      <c r="L24" s="35">
        <f t="shared" si="6"/>
        <v>0</v>
      </c>
      <c r="M24" s="35">
        <f t="shared" si="6"/>
        <v>0</v>
      </c>
      <c r="N24" s="35">
        <f t="shared" si="6"/>
        <v>0</v>
      </c>
      <c r="O24" s="35">
        <f t="shared" si="6"/>
        <v>0</v>
      </c>
      <c r="P24" s="35">
        <f t="shared" si="6"/>
        <v>0</v>
      </c>
      <c r="Q24" s="35">
        <f t="shared" si="6"/>
        <v>0</v>
      </c>
      <c r="R24" s="20"/>
      <c r="S24" s="23"/>
      <c r="T24" s="23"/>
      <c r="U24" s="23"/>
    </row>
    <row r="25" spans="1:21">
      <c r="A25" s="17" t="s">
        <v>27</v>
      </c>
      <c r="B25" s="18"/>
      <c r="C25" s="18"/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0"/>
      <c r="S25" s="26"/>
      <c r="T25" s="23"/>
      <c r="U25" s="23"/>
    </row>
    <row r="26" spans="1:21">
      <c r="A26" s="18"/>
      <c r="B26" s="40" t="s">
        <v>28</v>
      </c>
      <c r="C26" s="40"/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0"/>
      <c r="S26" s="26"/>
      <c r="T26" s="23"/>
      <c r="U26" s="23"/>
    </row>
    <row r="27" spans="1:21">
      <c r="A27" s="24"/>
      <c r="B27" s="24"/>
      <c r="C27" s="28" t="s">
        <v>29</v>
      </c>
      <c r="D27" s="28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f t="shared" ref="Q27:Q43" si="7">SUM(E27:P27)</f>
        <v>0</v>
      </c>
      <c r="R27" s="20">
        <v>0</v>
      </c>
      <c r="S27" s="30">
        <f t="shared" ref="S27:S44" si="8">Q27</f>
        <v>0</v>
      </c>
      <c r="T27" s="31">
        <f t="shared" ref="T27:T44" si="9">S27-R27</f>
        <v>0</v>
      </c>
      <c r="U27" s="32" t="str">
        <f t="shared" ref="U27:U44" si="10">IF(R27&gt;0,T27/R27,"")</f>
        <v/>
      </c>
    </row>
    <row r="28" spans="1:21">
      <c r="A28" s="24"/>
      <c r="B28" s="24"/>
      <c r="C28" s="28" t="s">
        <v>30</v>
      </c>
      <c r="D28" s="28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f t="shared" si="7"/>
        <v>0</v>
      </c>
      <c r="R28" s="20">
        <v>0</v>
      </c>
      <c r="S28" s="30">
        <f t="shared" si="8"/>
        <v>0</v>
      </c>
      <c r="T28" s="31">
        <f t="shared" si="9"/>
        <v>0</v>
      </c>
      <c r="U28" s="32" t="str">
        <f t="shared" si="10"/>
        <v/>
      </c>
    </row>
    <row r="29" spans="1:21">
      <c r="A29" s="24"/>
      <c r="B29" s="24"/>
      <c r="C29" s="28" t="s">
        <v>31</v>
      </c>
      <c r="D29" s="28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f t="shared" si="7"/>
        <v>0</v>
      </c>
      <c r="R29" s="20">
        <v>0</v>
      </c>
      <c r="S29" s="30">
        <f t="shared" si="8"/>
        <v>0</v>
      </c>
      <c r="T29" s="31">
        <f t="shared" si="9"/>
        <v>0</v>
      </c>
      <c r="U29" s="32" t="str">
        <f t="shared" si="10"/>
        <v/>
      </c>
    </row>
    <row r="30" spans="1:21">
      <c r="A30" s="24"/>
      <c r="B30" s="24"/>
      <c r="C30" s="28" t="s">
        <v>32</v>
      </c>
      <c r="D30" s="28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f t="shared" si="7"/>
        <v>0</v>
      </c>
      <c r="R30" s="20">
        <v>0</v>
      </c>
      <c r="S30" s="30">
        <f t="shared" si="8"/>
        <v>0</v>
      </c>
      <c r="T30" s="31">
        <f t="shared" si="9"/>
        <v>0</v>
      </c>
      <c r="U30" s="32" t="str">
        <f t="shared" si="10"/>
        <v/>
      </c>
    </row>
    <row r="31" spans="1:21">
      <c r="A31" s="24"/>
      <c r="B31" s="24"/>
      <c r="C31" s="28" t="s">
        <v>20</v>
      </c>
      <c r="D31" s="28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f t="shared" si="7"/>
        <v>0</v>
      </c>
      <c r="R31" s="20">
        <v>0</v>
      </c>
      <c r="S31" s="30">
        <f t="shared" si="8"/>
        <v>0</v>
      </c>
      <c r="T31" s="31">
        <f t="shared" si="9"/>
        <v>0</v>
      </c>
      <c r="U31" s="32" t="str">
        <f t="shared" si="10"/>
        <v/>
      </c>
    </row>
    <row r="32" spans="1:21">
      <c r="A32" s="24"/>
      <c r="B32" s="24"/>
      <c r="C32" s="28" t="s">
        <v>21</v>
      </c>
      <c r="D32" s="28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f t="shared" si="7"/>
        <v>0</v>
      </c>
      <c r="R32" s="20">
        <v>0</v>
      </c>
      <c r="S32" s="30">
        <f t="shared" si="8"/>
        <v>0</v>
      </c>
      <c r="T32" s="31">
        <f t="shared" si="9"/>
        <v>0</v>
      </c>
      <c r="U32" s="32" t="str">
        <f t="shared" si="10"/>
        <v/>
      </c>
    </row>
    <row r="33" spans="1:21">
      <c r="A33" s="24"/>
      <c r="B33" s="24"/>
      <c r="C33" s="28" t="s">
        <v>33</v>
      </c>
      <c r="D33" s="28"/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f t="shared" si="7"/>
        <v>0</v>
      </c>
      <c r="R33" s="20">
        <v>0</v>
      </c>
      <c r="S33" s="30">
        <f t="shared" si="8"/>
        <v>0</v>
      </c>
      <c r="T33" s="31">
        <f t="shared" si="9"/>
        <v>0</v>
      </c>
      <c r="U33" s="32" t="str">
        <f t="shared" si="10"/>
        <v/>
      </c>
    </row>
    <row r="34" spans="1:21">
      <c r="A34" s="24"/>
      <c r="B34" s="24"/>
      <c r="C34" s="28" t="s">
        <v>15</v>
      </c>
      <c r="D34" s="28"/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f t="shared" si="7"/>
        <v>0</v>
      </c>
      <c r="R34" s="20">
        <v>0</v>
      </c>
      <c r="S34" s="30">
        <f t="shared" si="8"/>
        <v>0</v>
      </c>
      <c r="T34" s="31">
        <f t="shared" si="9"/>
        <v>0</v>
      </c>
      <c r="U34" s="32" t="str">
        <f t="shared" si="10"/>
        <v/>
      </c>
    </row>
    <row r="35" spans="1:21">
      <c r="A35" s="24"/>
      <c r="B35" s="24"/>
      <c r="C35" s="28" t="s">
        <v>16</v>
      </c>
      <c r="D35" s="28"/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f t="shared" si="7"/>
        <v>0</v>
      </c>
      <c r="R35" s="20">
        <v>0</v>
      </c>
      <c r="S35" s="30">
        <f t="shared" si="8"/>
        <v>0</v>
      </c>
      <c r="T35" s="31">
        <f t="shared" si="9"/>
        <v>0</v>
      </c>
      <c r="U35" s="32" t="str">
        <f t="shared" si="10"/>
        <v/>
      </c>
    </row>
    <row r="36" spans="1:21">
      <c r="A36" s="24"/>
      <c r="B36" s="24"/>
      <c r="C36" s="28" t="s">
        <v>17</v>
      </c>
      <c r="D36" s="28"/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f t="shared" si="7"/>
        <v>0</v>
      </c>
      <c r="R36" s="20">
        <v>0</v>
      </c>
      <c r="S36" s="30">
        <f t="shared" si="8"/>
        <v>0</v>
      </c>
      <c r="T36" s="31">
        <f t="shared" si="9"/>
        <v>0</v>
      </c>
      <c r="U36" s="32" t="str">
        <f t="shared" si="10"/>
        <v/>
      </c>
    </row>
    <row r="37" spans="1:21">
      <c r="A37" s="24"/>
      <c r="B37" s="24"/>
      <c r="C37" s="28" t="s">
        <v>34</v>
      </c>
      <c r="D37" s="28"/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f t="shared" si="7"/>
        <v>0</v>
      </c>
      <c r="R37" s="20">
        <v>0</v>
      </c>
      <c r="S37" s="30">
        <f t="shared" si="8"/>
        <v>0</v>
      </c>
      <c r="T37" s="31">
        <f t="shared" si="9"/>
        <v>0</v>
      </c>
      <c r="U37" s="32" t="str">
        <f t="shared" si="10"/>
        <v/>
      </c>
    </row>
    <row r="38" spans="1:21">
      <c r="A38" s="24"/>
      <c r="B38" s="24"/>
      <c r="C38" s="28" t="s">
        <v>35</v>
      </c>
      <c r="D38" s="28"/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f t="shared" si="7"/>
        <v>0</v>
      </c>
      <c r="R38" s="20">
        <v>0</v>
      </c>
      <c r="S38" s="30">
        <f t="shared" si="8"/>
        <v>0</v>
      </c>
      <c r="T38" s="31">
        <f t="shared" si="9"/>
        <v>0</v>
      </c>
      <c r="U38" s="32" t="str">
        <f t="shared" si="10"/>
        <v/>
      </c>
    </row>
    <row r="39" spans="1:21">
      <c r="A39" s="24"/>
      <c r="B39" s="24"/>
      <c r="C39" s="28" t="s">
        <v>36</v>
      </c>
      <c r="D39" s="28"/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f t="shared" si="7"/>
        <v>0</v>
      </c>
      <c r="R39" s="20">
        <v>0</v>
      </c>
      <c r="S39" s="30">
        <f t="shared" si="8"/>
        <v>0</v>
      </c>
      <c r="T39" s="31">
        <f t="shared" si="9"/>
        <v>0</v>
      </c>
      <c r="U39" s="32" t="str">
        <f t="shared" si="10"/>
        <v/>
      </c>
    </row>
    <row r="40" spans="1:21">
      <c r="A40" s="24"/>
      <c r="B40" s="24"/>
      <c r="C40" s="28" t="s">
        <v>37</v>
      </c>
      <c r="D40" s="28"/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f t="shared" si="7"/>
        <v>0</v>
      </c>
      <c r="R40" s="20">
        <v>0</v>
      </c>
      <c r="S40" s="30">
        <f t="shared" si="8"/>
        <v>0</v>
      </c>
      <c r="T40" s="31">
        <f t="shared" si="9"/>
        <v>0</v>
      </c>
      <c r="U40" s="32" t="str">
        <f t="shared" si="10"/>
        <v/>
      </c>
    </row>
    <row r="41" spans="1:21">
      <c r="A41" s="24"/>
      <c r="B41" s="24"/>
      <c r="C41" s="28" t="s">
        <v>38</v>
      </c>
      <c r="D41" s="28"/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f t="shared" si="7"/>
        <v>0</v>
      </c>
      <c r="R41" s="20">
        <v>0</v>
      </c>
      <c r="S41" s="30">
        <f t="shared" si="8"/>
        <v>0</v>
      </c>
      <c r="T41" s="31">
        <f t="shared" si="9"/>
        <v>0</v>
      </c>
      <c r="U41" s="32" t="str">
        <f t="shared" si="10"/>
        <v/>
      </c>
    </row>
    <row r="42" spans="1:21">
      <c r="A42" s="24"/>
      <c r="B42" s="24"/>
      <c r="C42" s="28" t="s">
        <v>39</v>
      </c>
      <c r="D42" s="28"/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f>SUM(E42:P42)</f>
        <v>0</v>
      </c>
      <c r="R42" s="20">
        <v>0</v>
      </c>
      <c r="S42" s="30">
        <f>Q42</f>
        <v>0</v>
      </c>
      <c r="T42" s="31">
        <f>S42-R42</f>
        <v>0</v>
      </c>
      <c r="U42" s="32" t="str">
        <f>IF(R42&gt;0,T42/R42,"")</f>
        <v/>
      </c>
    </row>
    <row r="43" spans="1:21" ht="13.5" thickBot="1">
      <c r="A43" s="24"/>
      <c r="B43" s="24"/>
      <c r="C43" s="28" t="s">
        <v>40</v>
      </c>
      <c r="D43" s="28"/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f t="shared" si="7"/>
        <v>0</v>
      </c>
      <c r="R43" s="20">
        <v>0</v>
      </c>
      <c r="S43" s="30">
        <f t="shared" si="8"/>
        <v>0</v>
      </c>
      <c r="T43" s="31">
        <f t="shared" si="9"/>
        <v>0</v>
      </c>
      <c r="U43" s="32" t="str">
        <f t="shared" si="10"/>
        <v/>
      </c>
    </row>
    <row r="44" spans="1:21" ht="13.5" thickBot="1">
      <c r="A44" s="25"/>
      <c r="B44" s="34" t="s">
        <v>41</v>
      </c>
      <c r="C44" s="24"/>
      <c r="D44" s="18"/>
      <c r="E44" s="41">
        <f t="shared" ref="E44:R44" si="11">SUM(E27:E43)</f>
        <v>0</v>
      </c>
      <c r="F44" s="41">
        <f t="shared" si="11"/>
        <v>0</v>
      </c>
      <c r="G44" s="41">
        <f t="shared" si="11"/>
        <v>0</v>
      </c>
      <c r="H44" s="41">
        <f t="shared" si="11"/>
        <v>0</v>
      </c>
      <c r="I44" s="41">
        <f t="shared" si="11"/>
        <v>0</v>
      </c>
      <c r="J44" s="41">
        <f t="shared" si="11"/>
        <v>0</v>
      </c>
      <c r="K44" s="41">
        <f t="shared" si="11"/>
        <v>0</v>
      </c>
      <c r="L44" s="41">
        <f t="shared" si="11"/>
        <v>0</v>
      </c>
      <c r="M44" s="41">
        <f t="shared" si="11"/>
        <v>0</v>
      </c>
      <c r="N44" s="41">
        <f t="shared" si="11"/>
        <v>0</v>
      </c>
      <c r="O44" s="41">
        <f t="shared" si="11"/>
        <v>0</v>
      </c>
      <c r="P44" s="41">
        <f t="shared" si="11"/>
        <v>0</v>
      </c>
      <c r="Q44" s="41">
        <f t="shared" si="11"/>
        <v>0</v>
      </c>
      <c r="R44" s="36">
        <f t="shared" si="11"/>
        <v>0</v>
      </c>
      <c r="S44" s="37">
        <f t="shared" si="8"/>
        <v>0</v>
      </c>
      <c r="T44" s="42">
        <f t="shared" si="9"/>
        <v>0</v>
      </c>
      <c r="U44" s="39" t="str">
        <f t="shared" si="10"/>
        <v/>
      </c>
    </row>
    <row r="45" spans="1:21" ht="13.5" thickBot="1">
      <c r="A45" s="43" t="s">
        <v>42</v>
      </c>
      <c r="B45" s="25"/>
      <c r="C45" s="25"/>
      <c r="D45" s="24"/>
      <c r="E45" s="44">
        <f t="shared" ref="E45:Q45" si="12">E24-E44</f>
        <v>0</v>
      </c>
      <c r="F45" s="44">
        <f t="shared" si="12"/>
        <v>0</v>
      </c>
      <c r="G45" s="44">
        <f t="shared" si="12"/>
        <v>0</v>
      </c>
      <c r="H45" s="44">
        <f t="shared" si="12"/>
        <v>0</v>
      </c>
      <c r="I45" s="44">
        <f t="shared" si="12"/>
        <v>0</v>
      </c>
      <c r="J45" s="44">
        <f t="shared" si="12"/>
        <v>0</v>
      </c>
      <c r="K45" s="44">
        <f t="shared" si="12"/>
        <v>0</v>
      </c>
      <c r="L45" s="44">
        <f t="shared" si="12"/>
        <v>0</v>
      </c>
      <c r="M45" s="44">
        <f t="shared" si="12"/>
        <v>0</v>
      </c>
      <c r="N45" s="44">
        <f t="shared" si="12"/>
        <v>0</v>
      </c>
      <c r="O45" s="44">
        <f t="shared" si="12"/>
        <v>0</v>
      </c>
      <c r="P45" s="44">
        <f t="shared" si="12"/>
        <v>0</v>
      </c>
      <c r="Q45" s="44">
        <f t="shared" si="12"/>
        <v>0</v>
      </c>
      <c r="R45" s="45">
        <f>R23-R44</f>
        <v>0</v>
      </c>
      <c r="S45" s="46">
        <f>S23-S44</f>
        <v>0</v>
      </c>
      <c r="T45" s="37">
        <f>T23-T44</f>
        <v>0</v>
      </c>
      <c r="U45" s="47"/>
    </row>
    <row r="46" spans="1:21" ht="13.5" thickTop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48"/>
      <c r="S47" s="25"/>
      <c r="T47" s="25"/>
      <c r="U47" s="24"/>
    </row>
    <row r="48" spans="1:2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48"/>
      <c r="S48" s="22"/>
      <c r="T48" s="25"/>
      <c r="U48" s="24"/>
    </row>
    <row r="49" spans="1:2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</sheetData>
  <printOptions horizontalCentered="1" verticalCentered="1"/>
  <pageMargins left="0.25" right="0.25" top="0.25" bottom="0.25" header="0.5" footer="0.25"/>
  <pageSetup paperSize="5" scale="75" orientation="landscape" horizontalDpi="4294967292" r:id="rId1"/>
  <headerFooter alignWithMargins="0">
    <oddFooter>&amp;L&amp;"Arial,Italic"Version 1.0
Run date: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DD9A-7BB2-4F1D-891C-D4170B904C85}">
  <sheetPr>
    <pageSetUpPr fitToPage="1"/>
  </sheetPr>
  <dimension ref="A1:F43"/>
  <sheetViews>
    <sheetView workbookViewId="0"/>
  </sheetViews>
  <sheetFormatPr defaultRowHeight="17.45" customHeight="1"/>
  <cols>
    <col min="1" max="1" width="33.85546875" style="51" customWidth="1"/>
    <col min="2" max="2" width="5.85546875" style="96" customWidth="1"/>
    <col min="3" max="6" width="11.28515625" style="51" customWidth="1"/>
    <col min="7" max="256" width="9.140625" style="51"/>
    <col min="257" max="257" width="33.85546875" style="51" customWidth="1"/>
    <col min="258" max="258" width="5.85546875" style="51" customWidth="1"/>
    <col min="259" max="262" width="11.28515625" style="51" customWidth="1"/>
    <col min="263" max="512" width="9.140625" style="51"/>
    <col min="513" max="513" width="33.85546875" style="51" customWidth="1"/>
    <col min="514" max="514" width="5.85546875" style="51" customWidth="1"/>
    <col min="515" max="518" width="11.28515625" style="51" customWidth="1"/>
    <col min="519" max="768" width="9.140625" style="51"/>
    <col min="769" max="769" width="33.85546875" style="51" customWidth="1"/>
    <col min="770" max="770" width="5.85546875" style="51" customWidth="1"/>
    <col min="771" max="774" width="11.28515625" style="51" customWidth="1"/>
    <col min="775" max="1024" width="9.140625" style="51"/>
    <col min="1025" max="1025" width="33.85546875" style="51" customWidth="1"/>
    <col min="1026" max="1026" width="5.85546875" style="51" customWidth="1"/>
    <col min="1027" max="1030" width="11.28515625" style="51" customWidth="1"/>
    <col min="1031" max="1280" width="9.140625" style="51"/>
    <col min="1281" max="1281" width="33.85546875" style="51" customWidth="1"/>
    <col min="1282" max="1282" width="5.85546875" style="51" customWidth="1"/>
    <col min="1283" max="1286" width="11.28515625" style="51" customWidth="1"/>
    <col min="1287" max="1536" width="9.140625" style="51"/>
    <col min="1537" max="1537" width="33.85546875" style="51" customWidth="1"/>
    <col min="1538" max="1538" width="5.85546875" style="51" customWidth="1"/>
    <col min="1539" max="1542" width="11.28515625" style="51" customWidth="1"/>
    <col min="1543" max="1792" width="9.140625" style="51"/>
    <col min="1793" max="1793" width="33.85546875" style="51" customWidth="1"/>
    <col min="1794" max="1794" width="5.85546875" style="51" customWidth="1"/>
    <col min="1795" max="1798" width="11.28515625" style="51" customWidth="1"/>
    <col min="1799" max="2048" width="9.140625" style="51"/>
    <col min="2049" max="2049" width="33.85546875" style="51" customWidth="1"/>
    <col min="2050" max="2050" width="5.85546875" style="51" customWidth="1"/>
    <col min="2051" max="2054" width="11.28515625" style="51" customWidth="1"/>
    <col min="2055" max="2304" width="9.140625" style="51"/>
    <col min="2305" max="2305" width="33.85546875" style="51" customWidth="1"/>
    <col min="2306" max="2306" width="5.85546875" style="51" customWidth="1"/>
    <col min="2307" max="2310" width="11.28515625" style="51" customWidth="1"/>
    <col min="2311" max="2560" width="9.140625" style="51"/>
    <col min="2561" max="2561" width="33.85546875" style="51" customWidth="1"/>
    <col min="2562" max="2562" width="5.85546875" style="51" customWidth="1"/>
    <col min="2563" max="2566" width="11.28515625" style="51" customWidth="1"/>
    <col min="2567" max="2816" width="9.140625" style="51"/>
    <col min="2817" max="2817" width="33.85546875" style="51" customWidth="1"/>
    <col min="2818" max="2818" width="5.85546875" style="51" customWidth="1"/>
    <col min="2819" max="2822" width="11.28515625" style="51" customWidth="1"/>
    <col min="2823" max="3072" width="9.140625" style="51"/>
    <col min="3073" max="3073" width="33.85546875" style="51" customWidth="1"/>
    <col min="3074" max="3074" width="5.85546875" style="51" customWidth="1"/>
    <col min="3075" max="3078" width="11.28515625" style="51" customWidth="1"/>
    <col min="3079" max="3328" width="9.140625" style="51"/>
    <col min="3329" max="3329" width="33.85546875" style="51" customWidth="1"/>
    <col min="3330" max="3330" width="5.85546875" style="51" customWidth="1"/>
    <col min="3331" max="3334" width="11.28515625" style="51" customWidth="1"/>
    <col min="3335" max="3584" width="9.140625" style="51"/>
    <col min="3585" max="3585" width="33.85546875" style="51" customWidth="1"/>
    <col min="3586" max="3586" width="5.85546875" style="51" customWidth="1"/>
    <col min="3587" max="3590" width="11.28515625" style="51" customWidth="1"/>
    <col min="3591" max="3840" width="9.140625" style="51"/>
    <col min="3841" max="3841" width="33.85546875" style="51" customWidth="1"/>
    <col min="3842" max="3842" width="5.85546875" style="51" customWidth="1"/>
    <col min="3843" max="3846" width="11.28515625" style="51" customWidth="1"/>
    <col min="3847" max="4096" width="9.140625" style="51"/>
    <col min="4097" max="4097" width="33.85546875" style="51" customWidth="1"/>
    <col min="4098" max="4098" width="5.85546875" style="51" customWidth="1"/>
    <col min="4099" max="4102" width="11.28515625" style="51" customWidth="1"/>
    <col min="4103" max="4352" width="9.140625" style="51"/>
    <col min="4353" max="4353" width="33.85546875" style="51" customWidth="1"/>
    <col min="4354" max="4354" width="5.85546875" style="51" customWidth="1"/>
    <col min="4355" max="4358" width="11.28515625" style="51" customWidth="1"/>
    <col min="4359" max="4608" width="9.140625" style="51"/>
    <col min="4609" max="4609" width="33.85546875" style="51" customWidth="1"/>
    <col min="4610" max="4610" width="5.85546875" style="51" customWidth="1"/>
    <col min="4611" max="4614" width="11.28515625" style="51" customWidth="1"/>
    <col min="4615" max="4864" width="9.140625" style="51"/>
    <col min="4865" max="4865" width="33.85546875" style="51" customWidth="1"/>
    <col min="4866" max="4866" width="5.85546875" style="51" customWidth="1"/>
    <col min="4867" max="4870" width="11.28515625" style="51" customWidth="1"/>
    <col min="4871" max="5120" width="9.140625" style="51"/>
    <col min="5121" max="5121" width="33.85546875" style="51" customWidth="1"/>
    <col min="5122" max="5122" width="5.85546875" style="51" customWidth="1"/>
    <col min="5123" max="5126" width="11.28515625" style="51" customWidth="1"/>
    <col min="5127" max="5376" width="9.140625" style="51"/>
    <col min="5377" max="5377" width="33.85546875" style="51" customWidth="1"/>
    <col min="5378" max="5378" width="5.85546875" style="51" customWidth="1"/>
    <col min="5379" max="5382" width="11.28515625" style="51" customWidth="1"/>
    <col min="5383" max="5632" width="9.140625" style="51"/>
    <col min="5633" max="5633" width="33.85546875" style="51" customWidth="1"/>
    <col min="5634" max="5634" width="5.85546875" style="51" customWidth="1"/>
    <col min="5635" max="5638" width="11.28515625" style="51" customWidth="1"/>
    <col min="5639" max="5888" width="9.140625" style="51"/>
    <col min="5889" max="5889" width="33.85546875" style="51" customWidth="1"/>
    <col min="5890" max="5890" width="5.85546875" style="51" customWidth="1"/>
    <col min="5891" max="5894" width="11.28515625" style="51" customWidth="1"/>
    <col min="5895" max="6144" width="9.140625" style="51"/>
    <col min="6145" max="6145" width="33.85546875" style="51" customWidth="1"/>
    <col min="6146" max="6146" width="5.85546875" style="51" customWidth="1"/>
    <col min="6147" max="6150" width="11.28515625" style="51" customWidth="1"/>
    <col min="6151" max="6400" width="9.140625" style="51"/>
    <col min="6401" max="6401" width="33.85546875" style="51" customWidth="1"/>
    <col min="6402" max="6402" width="5.85546875" style="51" customWidth="1"/>
    <col min="6403" max="6406" width="11.28515625" style="51" customWidth="1"/>
    <col min="6407" max="6656" width="9.140625" style="51"/>
    <col min="6657" max="6657" width="33.85546875" style="51" customWidth="1"/>
    <col min="6658" max="6658" width="5.85546875" style="51" customWidth="1"/>
    <col min="6659" max="6662" width="11.28515625" style="51" customWidth="1"/>
    <col min="6663" max="6912" width="9.140625" style="51"/>
    <col min="6913" max="6913" width="33.85546875" style="51" customWidth="1"/>
    <col min="6914" max="6914" width="5.85546875" style="51" customWidth="1"/>
    <col min="6915" max="6918" width="11.28515625" style="51" customWidth="1"/>
    <col min="6919" max="7168" width="9.140625" style="51"/>
    <col min="7169" max="7169" width="33.85546875" style="51" customWidth="1"/>
    <col min="7170" max="7170" width="5.85546875" style="51" customWidth="1"/>
    <col min="7171" max="7174" width="11.28515625" style="51" customWidth="1"/>
    <col min="7175" max="7424" width="9.140625" style="51"/>
    <col min="7425" max="7425" width="33.85546875" style="51" customWidth="1"/>
    <col min="7426" max="7426" width="5.85546875" style="51" customWidth="1"/>
    <col min="7427" max="7430" width="11.28515625" style="51" customWidth="1"/>
    <col min="7431" max="7680" width="9.140625" style="51"/>
    <col min="7681" max="7681" width="33.85546875" style="51" customWidth="1"/>
    <col min="7682" max="7682" width="5.85546875" style="51" customWidth="1"/>
    <col min="7683" max="7686" width="11.28515625" style="51" customWidth="1"/>
    <col min="7687" max="7936" width="9.140625" style="51"/>
    <col min="7937" max="7937" width="33.85546875" style="51" customWidth="1"/>
    <col min="7938" max="7938" width="5.85546875" style="51" customWidth="1"/>
    <col min="7939" max="7942" width="11.28515625" style="51" customWidth="1"/>
    <col min="7943" max="8192" width="9.140625" style="51"/>
    <col min="8193" max="8193" width="33.85546875" style="51" customWidth="1"/>
    <col min="8194" max="8194" width="5.85546875" style="51" customWidth="1"/>
    <col min="8195" max="8198" width="11.28515625" style="51" customWidth="1"/>
    <col min="8199" max="8448" width="9.140625" style="51"/>
    <col min="8449" max="8449" width="33.85546875" style="51" customWidth="1"/>
    <col min="8450" max="8450" width="5.85546875" style="51" customWidth="1"/>
    <col min="8451" max="8454" width="11.28515625" style="51" customWidth="1"/>
    <col min="8455" max="8704" width="9.140625" style="51"/>
    <col min="8705" max="8705" width="33.85546875" style="51" customWidth="1"/>
    <col min="8706" max="8706" width="5.85546875" style="51" customWidth="1"/>
    <col min="8707" max="8710" width="11.28515625" style="51" customWidth="1"/>
    <col min="8711" max="8960" width="9.140625" style="51"/>
    <col min="8961" max="8961" width="33.85546875" style="51" customWidth="1"/>
    <col min="8962" max="8962" width="5.85546875" style="51" customWidth="1"/>
    <col min="8963" max="8966" width="11.28515625" style="51" customWidth="1"/>
    <col min="8967" max="9216" width="9.140625" style="51"/>
    <col min="9217" max="9217" width="33.85546875" style="51" customWidth="1"/>
    <col min="9218" max="9218" width="5.85546875" style="51" customWidth="1"/>
    <col min="9219" max="9222" width="11.28515625" style="51" customWidth="1"/>
    <col min="9223" max="9472" width="9.140625" style="51"/>
    <col min="9473" max="9473" width="33.85546875" style="51" customWidth="1"/>
    <col min="9474" max="9474" width="5.85546875" style="51" customWidth="1"/>
    <col min="9475" max="9478" width="11.28515625" style="51" customWidth="1"/>
    <col min="9479" max="9728" width="9.140625" style="51"/>
    <col min="9729" max="9729" width="33.85546875" style="51" customWidth="1"/>
    <col min="9730" max="9730" width="5.85546875" style="51" customWidth="1"/>
    <col min="9731" max="9734" width="11.28515625" style="51" customWidth="1"/>
    <col min="9735" max="9984" width="9.140625" style="51"/>
    <col min="9985" max="9985" width="33.85546875" style="51" customWidth="1"/>
    <col min="9986" max="9986" width="5.85546875" style="51" customWidth="1"/>
    <col min="9987" max="9990" width="11.28515625" style="51" customWidth="1"/>
    <col min="9991" max="10240" width="9.140625" style="51"/>
    <col min="10241" max="10241" width="33.85546875" style="51" customWidth="1"/>
    <col min="10242" max="10242" width="5.85546875" style="51" customWidth="1"/>
    <col min="10243" max="10246" width="11.28515625" style="51" customWidth="1"/>
    <col min="10247" max="10496" width="9.140625" style="51"/>
    <col min="10497" max="10497" width="33.85546875" style="51" customWidth="1"/>
    <col min="10498" max="10498" width="5.85546875" style="51" customWidth="1"/>
    <col min="10499" max="10502" width="11.28515625" style="51" customWidth="1"/>
    <col min="10503" max="10752" width="9.140625" style="51"/>
    <col min="10753" max="10753" width="33.85546875" style="51" customWidth="1"/>
    <col min="10754" max="10754" width="5.85546875" style="51" customWidth="1"/>
    <col min="10755" max="10758" width="11.28515625" style="51" customWidth="1"/>
    <col min="10759" max="11008" width="9.140625" style="51"/>
    <col min="11009" max="11009" width="33.85546875" style="51" customWidth="1"/>
    <col min="11010" max="11010" width="5.85546875" style="51" customWidth="1"/>
    <col min="11011" max="11014" width="11.28515625" style="51" customWidth="1"/>
    <col min="11015" max="11264" width="9.140625" style="51"/>
    <col min="11265" max="11265" width="33.85546875" style="51" customWidth="1"/>
    <col min="11266" max="11266" width="5.85546875" style="51" customWidth="1"/>
    <col min="11267" max="11270" width="11.28515625" style="51" customWidth="1"/>
    <col min="11271" max="11520" width="9.140625" style="51"/>
    <col min="11521" max="11521" width="33.85546875" style="51" customWidth="1"/>
    <col min="11522" max="11522" width="5.85546875" style="51" customWidth="1"/>
    <col min="11523" max="11526" width="11.28515625" style="51" customWidth="1"/>
    <col min="11527" max="11776" width="9.140625" style="51"/>
    <col min="11777" max="11777" width="33.85546875" style="51" customWidth="1"/>
    <col min="11778" max="11778" width="5.85546875" style="51" customWidth="1"/>
    <col min="11779" max="11782" width="11.28515625" style="51" customWidth="1"/>
    <col min="11783" max="12032" width="9.140625" style="51"/>
    <col min="12033" max="12033" width="33.85546875" style="51" customWidth="1"/>
    <col min="12034" max="12034" width="5.85546875" style="51" customWidth="1"/>
    <col min="12035" max="12038" width="11.28515625" style="51" customWidth="1"/>
    <col min="12039" max="12288" width="9.140625" style="51"/>
    <col min="12289" max="12289" width="33.85546875" style="51" customWidth="1"/>
    <col min="12290" max="12290" width="5.85546875" style="51" customWidth="1"/>
    <col min="12291" max="12294" width="11.28515625" style="51" customWidth="1"/>
    <col min="12295" max="12544" width="9.140625" style="51"/>
    <col min="12545" max="12545" width="33.85546875" style="51" customWidth="1"/>
    <col min="12546" max="12546" width="5.85546875" style="51" customWidth="1"/>
    <col min="12547" max="12550" width="11.28515625" style="51" customWidth="1"/>
    <col min="12551" max="12800" width="9.140625" style="51"/>
    <col min="12801" max="12801" width="33.85546875" style="51" customWidth="1"/>
    <col min="12802" max="12802" width="5.85546875" style="51" customWidth="1"/>
    <col min="12803" max="12806" width="11.28515625" style="51" customWidth="1"/>
    <col min="12807" max="13056" width="9.140625" style="51"/>
    <col min="13057" max="13057" width="33.85546875" style="51" customWidth="1"/>
    <col min="13058" max="13058" width="5.85546875" style="51" customWidth="1"/>
    <col min="13059" max="13062" width="11.28515625" style="51" customWidth="1"/>
    <col min="13063" max="13312" width="9.140625" style="51"/>
    <col min="13313" max="13313" width="33.85546875" style="51" customWidth="1"/>
    <col min="13314" max="13314" width="5.85546875" style="51" customWidth="1"/>
    <col min="13315" max="13318" width="11.28515625" style="51" customWidth="1"/>
    <col min="13319" max="13568" width="9.140625" style="51"/>
    <col min="13569" max="13569" width="33.85546875" style="51" customWidth="1"/>
    <col min="13570" max="13570" width="5.85546875" style="51" customWidth="1"/>
    <col min="13571" max="13574" width="11.28515625" style="51" customWidth="1"/>
    <col min="13575" max="13824" width="9.140625" style="51"/>
    <col min="13825" max="13825" width="33.85546875" style="51" customWidth="1"/>
    <col min="13826" max="13826" width="5.85546875" style="51" customWidth="1"/>
    <col min="13827" max="13830" width="11.28515625" style="51" customWidth="1"/>
    <col min="13831" max="14080" width="9.140625" style="51"/>
    <col min="14081" max="14081" width="33.85546875" style="51" customWidth="1"/>
    <col min="14082" max="14082" width="5.85546875" style="51" customWidth="1"/>
    <col min="14083" max="14086" width="11.28515625" style="51" customWidth="1"/>
    <col min="14087" max="14336" width="9.140625" style="51"/>
    <col min="14337" max="14337" width="33.85546875" style="51" customWidth="1"/>
    <col min="14338" max="14338" width="5.85546875" style="51" customWidth="1"/>
    <col min="14339" max="14342" width="11.28515625" style="51" customWidth="1"/>
    <col min="14343" max="14592" width="9.140625" style="51"/>
    <col min="14593" max="14593" width="33.85546875" style="51" customWidth="1"/>
    <col min="14594" max="14594" width="5.85546875" style="51" customWidth="1"/>
    <col min="14595" max="14598" width="11.28515625" style="51" customWidth="1"/>
    <col min="14599" max="14848" width="9.140625" style="51"/>
    <col min="14849" max="14849" width="33.85546875" style="51" customWidth="1"/>
    <col min="14850" max="14850" width="5.85546875" style="51" customWidth="1"/>
    <col min="14851" max="14854" width="11.28515625" style="51" customWidth="1"/>
    <col min="14855" max="15104" width="9.140625" style="51"/>
    <col min="15105" max="15105" width="33.85546875" style="51" customWidth="1"/>
    <col min="15106" max="15106" width="5.85546875" style="51" customWidth="1"/>
    <col min="15107" max="15110" width="11.28515625" style="51" customWidth="1"/>
    <col min="15111" max="15360" width="9.140625" style="51"/>
    <col min="15361" max="15361" width="33.85546875" style="51" customWidth="1"/>
    <col min="15362" max="15362" width="5.85546875" style="51" customWidth="1"/>
    <col min="15363" max="15366" width="11.28515625" style="51" customWidth="1"/>
    <col min="15367" max="15616" width="9.140625" style="51"/>
    <col min="15617" max="15617" width="33.85546875" style="51" customWidth="1"/>
    <col min="15618" max="15618" width="5.85546875" style="51" customWidth="1"/>
    <col min="15619" max="15622" width="11.28515625" style="51" customWidth="1"/>
    <col min="15623" max="15872" width="9.140625" style="51"/>
    <col min="15873" max="15873" width="33.85546875" style="51" customWidth="1"/>
    <col min="15874" max="15874" width="5.85546875" style="51" customWidth="1"/>
    <col min="15875" max="15878" width="11.28515625" style="51" customWidth="1"/>
    <col min="15879" max="16128" width="9.140625" style="51"/>
    <col min="16129" max="16129" width="33.85546875" style="51" customWidth="1"/>
    <col min="16130" max="16130" width="5.85546875" style="51" customWidth="1"/>
    <col min="16131" max="16134" width="11.28515625" style="51" customWidth="1"/>
    <col min="16135" max="16384" width="9.140625" style="51"/>
  </cols>
  <sheetData>
    <row r="1" spans="1:6" ht="17.45" customHeight="1">
      <c r="A1" s="49" t="s">
        <v>43</v>
      </c>
      <c r="B1" s="50"/>
      <c r="C1" s="50"/>
      <c r="D1" s="50"/>
      <c r="E1" s="50"/>
      <c r="F1" s="50"/>
    </row>
    <row r="2" spans="1:6" ht="17.45" customHeight="1">
      <c r="A2" s="52"/>
      <c r="B2" s="53"/>
      <c r="C2" s="52"/>
      <c r="D2" s="52"/>
      <c r="E2" s="52"/>
      <c r="F2" s="54" t="s">
        <v>44</v>
      </c>
    </row>
    <row r="3" spans="1:6" ht="17.45" customHeight="1">
      <c r="A3" s="55" t="s">
        <v>45</v>
      </c>
      <c r="B3" s="56"/>
      <c r="C3" s="57"/>
      <c r="D3" s="57"/>
      <c r="E3" s="57"/>
      <c r="F3" s="58"/>
    </row>
    <row r="4" spans="1:6" ht="17.45" customHeight="1">
      <c r="A4" s="59"/>
      <c r="B4" s="60" t="s">
        <v>46</v>
      </c>
      <c r="C4" s="61" t="s">
        <v>47</v>
      </c>
      <c r="D4" s="61" t="s">
        <v>48</v>
      </c>
      <c r="E4" s="61" t="s">
        <v>49</v>
      </c>
      <c r="F4" s="62" t="s">
        <v>50</v>
      </c>
    </row>
    <row r="5" spans="1:6" ht="17.45" customHeight="1">
      <c r="A5" s="63"/>
      <c r="B5" s="64" t="s">
        <v>51</v>
      </c>
      <c r="C5" s="203">
        <v>2018</v>
      </c>
      <c r="D5" s="203">
        <v>2019</v>
      </c>
      <c r="E5" s="203">
        <v>2019</v>
      </c>
      <c r="F5" s="203">
        <v>2020</v>
      </c>
    </row>
    <row r="6" spans="1:6" ht="17.45" customHeight="1">
      <c r="A6" s="65" t="s">
        <v>52</v>
      </c>
      <c r="B6" s="64">
        <v>25100</v>
      </c>
      <c r="C6" s="66"/>
      <c r="D6" s="66"/>
      <c r="E6" s="67">
        <f>C36</f>
        <v>0</v>
      </c>
      <c r="F6" s="68">
        <f>E36</f>
        <v>0</v>
      </c>
    </row>
    <row r="7" spans="1:6" ht="17.45" customHeight="1">
      <c r="A7" s="69"/>
      <c r="B7" s="70"/>
      <c r="C7" s="71"/>
      <c r="D7" s="71"/>
      <c r="E7" s="71"/>
      <c r="F7" s="72"/>
    </row>
    <row r="8" spans="1:6" ht="17.45" customHeight="1">
      <c r="A8" s="63" t="s">
        <v>53</v>
      </c>
      <c r="B8" s="73"/>
      <c r="C8" s="74"/>
      <c r="D8" s="74"/>
      <c r="E8" s="74"/>
      <c r="F8" s="75"/>
    </row>
    <row r="9" spans="1:6" ht="17.45" customHeight="1">
      <c r="A9" s="63"/>
      <c r="B9" s="76"/>
      <c r="C9" s="67"/>
      <c r="D9" s="67"/>
      <c r="E9" s="67"/>
      <c r="F9" s="77"/>
    </row>
    <row r="10" spans="1:6" ht="17.45" customHeight="1">
      <c r="A10" s="63" t="s">
        <v>54</v>
      </c>
      <c r="B10" s="64">
        <v>47610</v>
      </c>
      <c r="C10" s="67"/>
      <c r="D10" s="67"/>
      <c r="E10" s="67"/>
      <c r="F10" s="77"/>
    </row>
    <row r="11" spans="1:6" ht="17.45" customHeight="1">
      <c r="A11" s="63" t="s">
        <v>55</v>
      </c>
      <c r="B11" s="64">
        <v>47620</v>
      </c>
      <c r="C11" s="67"/>
      <c r="D11" s="67"/>
      <c r="E11" s="67"/>
      <c r="F11" s="77"/>
    </row>
    <row r="12" spans="1:6" ht="17.45" customHeight="1">
      <c r="A12" s="63" t="s">
        <v>56</v>
      </c>
      <c r="B12" s="64">
        <v>47630</v>
      </c>
      <c r="C12" s="67"/>
      <c r="D12" s="67"/>
      <c r="E12" s="67"/>
      <c r="F12" s="77"/>
    </row>
    <row r="13" spans="1:6" ht="17.45" customHeight="1">
      <c r="A13" s="63" t="s">
        <v>57</v>
      </c>
      <c r="B13" s="64">
        <v>47640</v>
      </c>
      <c r="C13" s="67"/>
      <c r="D13" s="67"/>
      <c r="E13" s="67"/>
      <c r="F13" s="77"/>
    </row>
    <row r="14" spans="1:6" ht="17.45" customHeight="1">
      <c r="A14" s="63" t="s">
        <v>58</v>
      </c>
      <c r="B14" s="64">
        <v>47650</v>
      </c>
      <c r="C14" s="67"/>
      <c r="D14" s="78"/>
      <c r="E14" s="67"/>
      <c r="F14" s="79"/>
    </row>
    <row r="15" spans="1:6" ht="17.45" customHeight="1">
      <c r="A15" s="63" t="s">
        <v>59</v>
      </c>
      <c r="B15" s="64">
        <v>47660</v>
      </c>
      <c r="C15" s="67"/>
      <c r="D15" s="67"/>
      <c r="E15" s="67"/>
      <c r="F15" s="77"/>
    </row>
    <row r="16" spans="1:6" ht="17.45" customHeight="1">
      <c r="A16" s="63"/>
      <c r="B16" s="76"/>
      <c r="C16" s="67"/>
      <c r="D16" s="67"/>
      <c r="E16" s="67"/>
      <c r="F16" s="77"/>
    </row>
    <row r="17" spans="1:6" ht="17.45" customHeight="1">
      <c r="A17" s="63" t="s">
        <v>60</v>
      </c>
      <c r="B17" s="64">
        <v>47600</v>
      </c>
      <c r="C17" s="80">
        <f>SUM(C9:C16)</f>
        <v>0</v>
      </c>
      <c r="D17" s="80">
        <f>SUM(D9:D16)</f>
        <v>0</v>
      </c>
      <c r="E17" s="80">
        <f>SUM(E9:E16)</f>
        <v>0</v>
      </c>
      <c r="F17" s="80">
        <f>SUM(F9:F16)</f>
        <v>0</v>
      </c>
    </row>
    <row r="18" spans="1:6" ht="17.45" customHeight="1">
      <c r="A18" s="63"/>
      <c r="B18" s="76"/>
      <c r="C18" s="67"/>
      <c r="D18" s="67"/>
      <c r="E18" s="67"/>
      <c r="F18" s="77"/>
    </row>
    <row r="19" spans="1:6" ht="17.45" customHeight="1">
      <c r="A19" s="65" t="s">
        <v>61</v>
      </c>
      <c r="B19" s="76"/>
      <c r="C19" s="80">
        <f>C6+C17</f>
        <v>0</v>
      </c>
      <c r="D19" s="80">
        <f>D6+D17</f>
        <v>0</v>
      </c>
      <c r="E19" s="80">
        <f>E6+E17</f>
        <v>0</v>
      </c>
      <c r="F19" s="80">
        <f>F6+F17</f>
        <v>0</v>
      </c>
    </row>
    <row r="20" spans="1:6" ht="17.45" customHeight="1">
      <c r="A20" s="69"/>
      <c r="B20" s="56"/>
      <c r="C20" s="81"/>
      <c r="D20" s="81"/>
      <c r="E20" s="81"/>
      <c r="F20" s="82"/>
    </row>
    <row r="21" spans="1:6" ht="17.45" customHeight="1">
      <c r="A21" s="65" t="s">
        <v>62</v>
      </c>
      <c r="B21" s="73"/>
      <c r="C21" s="74"/>
      <c r="D21" s="74"/>
      <c r="E21" s="74"/>
      <c r="F21" s="75"/>
    </row>
    <row r="22" spans="1:6" ht="17.45" customHeight="1">
      <c r="A22" s="83" t="s">
        <v>63</v>
      </c>
      <c r="B22" s="64">
        <v>57620</v>
      </c>
      <c r="C22" s="67"/>
      <c r="D22" s="67"/>
      <c r="E22" s="67"/>
      <c r="F22" s="77"/>
    </row>
    <row r="23" spans="1:6" ht="17.45" customHeight="1">
      <c r="A23" s="63" t="s">
        <v>64</v>
      </c>
      <c r="B23" s="64">
        <v>57630</v>
      </c>
      <c r="C23" s="67"/>
      <c r="D23" s="67"/>
      <c r="E23" s="67"/>
      <c r="F23" s="77"/>
    </row>
    <row r="24" spans="1:6" ht="17.45" customHeight="1">
      <c r="A24" s="63" t="s">
        <v>65</v>
      </c>
      <c r="B24" s="64">
        <v>57631</v>
      </c>
      <c r="C24" s="67"/>
      <c r="D24" s="67"/>
      <c r="E24" s="67"/>
      <c r="F24" s="77"/>
    </row>
    <row r="25" spans="1:6" ht="17.45" customHeight="1">
      <c r="A25" s="63" t="s">
        <v>66</v>
      </c>
      <c r="B25" s="64">
        <v>57632</v>
      </c>
      <c r="C25" s="67"/>
      <c r="D25" s="67"/>
      <c r="E25" s="67"/>
      <c r="F25" s="77"/>
    </row>
    <row r="26" spans="1:6" ht="17.45" customHeight="1">
      <c r="A26" s="63" t="s">
        <v>67</v>
      </c>
      <c r="B26" s="64">
        <v>57633</v>
      </c>
      <c r="C26" s="67"/>
      <c r="D26" s="67"/>
      <c r="E26" s="67"/>
      <c r="F26" s="77"/>
    </row>
    <row r="27" spans="1:6" ht="17.45" customHeight="1">
      <c r="A27" s="63" t="s">
        <v>68</v>
      </c>
      <c r="B27" s="64">
        <v>57640</v>
      </c>
      <c r="C27" s="67"/>
      <c r="D27" s="67"/>
      <c r="E27" s="67"/>
      <c r="F27" s="77"/>
    </row>
    <row r="28" spans="1:6" ht="17.45" customHeight="1">
      <c r="A28" s="63" t="s">
        <v>69</v>
      </c>
      <c r="B28" s="64">
        <v>57650</v>
      </c>
      <c r="C28" s="67"/>
      <c r="D28" s="67"/>
      <c r="E28" s="67"/>
      <c r="F28" s="77"/>
    </row>
    <row r="29" spans="1:6" ht="17.45" customHeight="1">
      <c r="A29" s="63" t="s">
        <v>70</v>
      </c>
      <c r="B29" s="64">
        <v>57660</v>
      </c>
      <c r="C29" s="67"/>
      <c r="D29" s="67"/>
      <c r="E29" s="67"/>
      <c r="F29" s="77"/>
    </row>
    <row r="30" spans="1:6" ht="17.45" customHeight="1">
      <c r="A30" s="63" t="s">
        <v>71</v>
      </c>
      <c r="B30" s="64">
        <v>57670</v>
      </c>
      <c r="C30" s="67"/>
      <c r="D30" s="67"/>
      <c r="E30" s="67"/>
      <c r="F30" s="77"/>
    </row>
    <row r="31" spans="1:6" ht="17.45" customHeight="1">
      <c r="A31" s="63" t="s">
        <v>72</v>
      </c>
      <c r="B31" s="64">
        <v>57680</v>
      </c>
      <c r="C31" s="67"/>
      <c r="D31" s="78"/>
      <c r="E31" s="67"/>
      <c r="F31" s="79"/>
    </row>
    <row r="32" spans="1:6" ht="17.45" customHeight="1">
      <c r="A32" s="63" t="s">
        <v>59</v>
      </c>
      <c r="B32" s="64">
        <v>57690</v>
      </c>
      <c r="C32" s="67"/>
      <c r="D32" s="67"/>
      <c r="E32" s="67"/>
      <c r="F32" s="77"/>
    </row>
    <row r="33" spans="1:6" ht="17.45" customHeight="1">
      <c r="A33" s="63"/>
      <c r="B33" s="64"/>
      <c r="C33" s="67"/>
      <c r="D33" s="67"/>
      <c r="E33" s="63"/>
      <c r="F33" s="77"/>
    </row>
    <row r="34" spans="1:6" ht="17.45" customHeight="1">
      <c r="A34" s="63" t="s">
        <v>73</v>
      </c>
      <c r="B34" s="64">
        <v>57600</v>
      </c>
      <c r="C34" s="80">
        <f>SUM(C22:C33)</f>
        <v>0</v>
      </c>
      <c r="D34" s="80">
        <f>SUM(D22:D33)</f>
        <v>0</v>
      </c>
      <c r="E34" s="80">
        <f>SUM(E22:E33)</f>
        <v>0</v>
      </c>
      <c r="F34" s="80">
        <f>SUM(F22:F33)</f>
        <v>0</v>
      </c>
    </row>
    <row r="35" spans="1:6" ht="17.45" customHeight="1">
      <c r="A35" s="63"/>
      <c r="B35" s="73"/>
      <c r="C35" s="74"/>
      <c r="D35" s="74"/>
      <c r="E35" s="74"/>
      <c r="F35" s="84"/>
    </row>
    <row r="36" spans="1:6" ht="17.45" customHeight="1">
      <c r="A36" s="65" t="s">
        <v>74</v>
      </c>
      <c r="B36" s="64">
        <v>25100</v>
      </c>
      <c r="C36" s="80">
        <f>C19-C34</f>
        <v>0</v>
      </c>
      <c r="D36" s="80">
        <f>D19-D34</f>
        <v>0</v>
      </c>
      <c r="E36" s="80">
        <f>E19-E34</f>
        <v>0</v>
      </c>
      <c r="F36" s="80">
        <f>F19-F34</f>
        <v>0</v>
      </c>
    </row>
    <row r="37" spans="1:6" ht="17.45" customHeight="1">
      <c r="A37" s="69"/>
      <c r="B37" s="56"/>
      <c r="C37" s="81"/>
      <c r="D37" s="81"/>
      <c r="E37" s="81"/>
      <c r="F37" s="85"/>
    </row>
    <row r="38" spans="1:6" ht="17.45" customHeight="1">
      <c r="A38" s="69"/>
      <c r="B38" s="56"/>
      <c r="C38" s="81"/>
      <c r="D38" s="81"/>
      <c r="E38" s="81"/>
      <c r="F38" s="75"/>
    </row>
    <row r="39" spans="1:6" ht="17.45" customHeight="1">
      <c r="A39" s="86" t="s">
        <v>75</v>
      </c>
      <c r="B39" s="87"/>
      <c r="C39" s="88">
        <f>+C17-C34</f>
        <v>0</v>
      </c>
      <c r="D39" s="88">
        <f>+D17-D34</f>
        <v>0</v>
      </c>
      <c r="E39" s="88">
        <f>+E17-E34</f>
        <v>0</v>
      </c>
      <c r="F39" s="88">
        <f>+F17-F34</f>
        <v>0</v>
      </c>
    </row>
    <row r="40" spans="1:6" ht="17.45" customHeight="1">
      <c r="A40" s="69" t="s">
        <v>76</v>
      </c>
      <c r="B40" s="56"/>
      <c r="C40" s="81"/>
      <c r="D40" s="81"/>
      <c r="E40" s="81"/>
      <c r="F40" s="84"/>
    </row>
    <row r="41" spans="1:6" ht="17.45" customHeight="1">
      <c r="A41" s="69" t="s">
        <v>77</v>
      </c>
      <c r="B41" s="89">
        <v>25200</v>
      </c>
      <c r="C41" s="90"/>
      <c r="D41" s="90"/>
      <c r="E41" s="90"/>
      <c r="F41" s="90"/>
    </row>
    <row r="42" spans="1:6" ht="24.75" customHeight="1">
      <c r="A42" s="207" t="s">
        <v>78</v>
      </c>
      <c r="B42" s="91"/>
      <c r="C42" s="92"/>
      <c r="D42" s="92"/>
      <c r="E42" s="92"/>
      <c r="F42" s="93"/>
    </row>
    <row r="43" spans="1:6" ht="17.45" customHeight="1">
      <c r="A43" s="83" t="s">
        <v>79</v>
      </c>
      <c r="B43" s="94"/>
      <c r="C43" s="95" t="s">
        <v>80</v>
      </c>
      <c r="D43" s="95" t="s">
        <v>80</v>
      </c>
      <c r="E43" s="95" t="s">
        <v>80</v>
      </c>
      <c r="F43" s="95" t="s">
        <v>80</v>
      </c>
    </row>
  </sheetData>
  <printOptions horizontalCentered="1"/>
  <pageMargins left="0.5" right="0.5" top="0.5" bottom="0.75" header="0.5" footer="0.5"/>
  <pageSetup scale="94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100A-298F-4D43-8569-86C0CAB167DD}">
  <dimension ref="A1:F38"/>
  <sheetViews>
    <sheetView showZeros="0" zoomScaleNormal="100" workbookViewId="0"/>
  </sheetViews>
  <sheetFormatPr defaultRowHeight="24" customHeight="1"/>
  <cols>
    <col min="1" max="1" width="14.42578125" style="97" customWidth="1"/>
    <col min="2" max="2" width="18.42578125" style="97" bestFit="1" customWidth="1"/>
    <col min="3" max="3" width="7.140625" style="97" customWidth="1"/>
    <col min="4" max="4" width="18.5703125" style="97" customWidth="1"/>
    <col min="5" max="7" width="14.42578125" style="97" customWidth="1"/>
    <col min="8" max="8" width="18.42578125" style="97" bestFit="1" customWidth="1"/>
    <col min="9" max="9" width="7.140625" style="97" customWidth="1"/>
    <col min="10" max="10" width="18.5703125" style="97" customWidth="1"/>
    <col min="11" max="14" width="14.42578125" style="97" customWidth="1"/>
    <col min="15" max="262" width="9.140625" style="97"/>
    <col min="263" max="263" width="14.42578125" style="97" customWidth="1"/>
    <col min="264" max="264" width="18.42578125" style="97" bestFit="1" customWidth="1"/>
    <col min="265" max="265" width="7.140625" style="97" customWidth="1"/>
    <col min="266" max="266" width="18.5703125" style="97" customWidth="1"/>
    <col min="267" max="270" width="14.42578125" style="97" customWidth="1"/>
    <col min="271" max="518" width="9.140625" style="97"/>
    <col min="519" max="519" width="14.42578125" style="97" customWidth="1"/>
    <col min="520" max="520" width="18.42578125" style="97" bestFit="1" customWidth="1"/>
    <col min="521" max="521" width="7.140625" style="97" customWidth="1"/>
    <col min="522" max="522" width="18.5703125" style="97" customWidth="1"/>
    <col min="523" max="526" width="14.42578125" style="97" customWidth="1"/>
    <col min="527" max="774" width="9.140625" style="97"/>
    <col min="775" max="775" width="14.42578125" style="97" customWidth="1"/>
    <col min="776" max="776" width="18.42578125" style="97" bestFit="1" customWidth="1"/>
    <col min="777" max="777" width="7.140625" style="97" customWidth="1"/>
    <col min="778" max="778" width="18.5703125" style="97" customWidth="1"/>
    <col min="779" max="782" width="14.42578125" style="97" customWidth="1"/>
    <col min="783" max="1030" width="9.140625" style="97"/>
    <col min="1031" max="1031" width="14.42578125" style="97" customWidth="1"/>
    <col min="1032" max="1032" width="18.42578125" style="97" bestFit="1" customWidth="1"/>
    <col min="1033" max="1033" width="7.140625" style="97" customWidth="1"/>
    <col min="1034" max="1034" width="18.5703125" style="97" customWidth="1"/>
    <col min="1035" max="1038" width="14.42578125" style="97" customWidth="1"/>
    <col min="1039" max="1286" width="9.140625" style="97"/>
    <col min="1287" max="1287" width="14.42578125" style="97" customWidth="1"/>
    <col min="1288" max="1288" width="18.42578125" style="97" bestFit="1" customWidth="1"/>
    <col min="1289" max="1289" width="7.140625" style="97" customWidth="1"/>
    <col min="1290" max="1290" width="18.5703125" style="97" customWidth="1"/>
    <col min="1291" max="1294" width="14.42578125" style="97" customWidth="1"/>
    <col min="1295" max="1542" width="9.140625" style="97"/>
    <col min="1543" max="1543" width="14.42578125" style="97" customWidth="1"/>
    <col min="1544" max="1544" width="18.42578125" style="97" bestFit="1" customWidth="1"/>
    <col min="1545" max="1545" width="7.140625" style="97" customWidth="1"/>
    <col min="1546" max="1546" width="18.5703125" style="97" customWidth="1"/>
    <col min="1547" max="1550" width="14.42578125" style="97" customWidth="1"/>
    <col min="1551" max="1798" width="9.140625" style="97"/>
    <col min="1799" max="1799" width="14.42578125" style="97" customWidth="1"/>
    <col min="1800" max="1800" width="18.42578125" style="97" bestFit="1" customWidth="1"/>
    <col min="1801" max="1801" width="7.140625" style="97" customWidth="1"/>
    <col min="1802" max="1802" width="18.5703125" style="97" customWidth="1"/>
    <col min="1803" max="1806" width="14.42578125" style="97" customWidth="1"/>
    <col min="1807" max="2054" width="9.140625" style="97"/>
    <col min="2055" max="2055" width="14.42578125" style="97" customWidth="1"/>
    <col min="2056" max="2056" width="18.42578125" style="97" bestFit="1" customWidth="1"/>
    <col min="2057" max="2057" width="7.140625" style="97" customWidth="1"/>
    <col min="2058" max="2058" width="18.5703125" style="97" customWidth="1"/>
    <col min="2059" max="2062" width="14.42578125" style="97" customWidth="1"/>
    <col min="2063" max="2310" width="9.140625" style="97"/>
    <col min="2311" max="2311" width="14.42578125" style="97" customWidth="1"/>
    <col min="2312" max="2312" width="18.42578125" style="97" bestFit="1" customWidth="1"/>
    <col min="2313" max="2313" width="7.140625" style="97" customWidth="1"/>
    <col min="2314" max="2314" width="18.5703125" style="97" customWidth="1"/>
    <col min="2315" max="2318" width="14.42578125" style="97" customWidth="1"/>
    <col min="2319" max="2566" width="9.140625" style="97"/>
    <col min="2567" max="2567" width="14.42578125" style="97" customWidth="1"/>
    <col min="2568" max="2568" width="18.42578125" style="97" bestFit="1" customWidth="1"/>
    <col min="2569" max="2569" width="7.140625" style="97" customWidth="1"/>
    <col min="2570" max="2570" width="18.5703125" style="97" customWidth="1"/>
    <col min="2571" max="2574" width="14.42578125" style="97" customWidth="1"/>
    <col min="2575" max="2822" width="9.140625" style="97"/>
    <col min="2823" max="2823" width="14.42578125" style="97" customWidth="1"/>
    <col min="2824" max="2824" width="18.42578125" style="97" bestFit="1" customWidth="1"/>
    <col min="2825" max="2825" width="7.140625" style="97" customWidth="1"/>
    <col min="2826" max="2826" width="18.5703125" style="97" customWidth="1"/>
    <col min="2827" max="2830" width="14.42578125" style="97" customWidth="1"/>
    <col min="2831" max="3078" width="9.140625" style="97"/>
    <col min="3079" max="3079" width="14.42578125" style="97" customWidth="1"/>
    <col min="3080" max="3080" width="18.42578125" style="97" bestFit="1" customWidth="1"/>
    <col min="3081" max="3081" width="7.140625" style="97" customWidth="1"/>
    <col min="3082" max="3082" width="18.5703125" style="97" customWidth="1"/>
    <col min="3083" max="3086" width="14.42578125" style="97" customWidth="1"/>
    <col min="3087" max="3334" width="9.140625" style="97"/>
    <col min="3335" max="3335" width="14.42578125" style="97" customWidth="1"/>
    <col min="3336" max="3336" width="18.42578125" style="97" bestFit="1" customWidth="1"/>
    <col min="3337" max="3337" width="7.140625" style="97" customWidth="1"/>
    <col min="3338" max="3338" width="18.5703125" style="97" customWidth="1"/>
    <col min="3339" max="3342" width="14.42578125" style="97" customWidth="1"/>
    <col min="3343" max="3590" width="9.140625" style="97"/>
    <col min="3591" max="3591" width="14.42578125" style="97" customWidth="1"/>
    <col min="3592" max="3592" width="18.42578125" style="97" bestFit="1" customWidth="1"/>
    <col min="3593" max="3593" width="7.140625" style="97" customWidth="1"/>
    <col min="3594" max="3594" width="18.5703125" style="97" customWidth="1"/>
    <col min="3595" max="3598" width="14.42578125" style="97" customWidth="1"/>
    <col min="3599" max="3846" width="9.140625" style="97"/>
    <col min="3847" max="3847" width="14.42578125" style="97" customWidth="1"/>
    <col min="3848" max="3848" width="18.42578125" style="97" bestFit="1" customWidth="1"/>
    <col min="3849" max="3849" width="7.140625" style="97" customWidth="1"/>
    <col min="3850" max="3850" width="18.5703125" style="97" customWidth="1"/>
    <col min="3851" max="3854" width="14.42578125" style="97" customWidth="1"/>
    <col min="3855" max="4102" width="9.140625" style="97"/>
    <col min="4103" max="4103" width="14.42578125" style="97" customWidth="1"/>
    <col min="4104" max="4104" width="18.42578125" style="97" bestFit="1" customWidth="1"/>
    <col min="4105" max="4105" width="7.140625" style="97" customWidth="1"/>
    <col min="4106" max="4106" width="18.5703125" style="97" customWidth="1"/>
    <col min="4107" max="4110" width="14.42578125" style="97" customWidth="1"/>
    <col min="4111" max="4358" width="9.140625" style="97"/>
    <col min="4359" max="4359" width="14.42578125" style="97" customWidth="1"/>
    <col min="4360" max="4360" width="18.42578125" style="97" bestFit="1" customWidth="1"/>
    <col min="4361" max="4361" width="7.140625" style="97" customWidth="1"/>
    <col min="4362" max="4362" width="18.5703125" style="97" customWidth="1"/>
    <col min="4363" max="4366" width="14.42578125" style="97" customWidth="1"/>
    <col min="4367" max="4614" width="9.140625" style="97"/>
    <col min="4615" max="4615" width="14.42578125" style="97" customWidth="1"/>
    <col min="4616" max="4616" width="18.42578125" style="97" bestFit="1" customWidth="1"/>
    <col min="4617" max="4617" width="7.140625" style="97" customWidth="1"/>
    <col min="4618" max="4618" width="18.5703125" style="97" customWidth="1"/>
    <col min="4619" max="4622" width="14.42578125" style="97" customWidth="1"/>
    <col min="4623" max="4870" width="9.140625" style="97"/>
    <col min="4871" max="4871" width="14.42578125" style="97" customWidth="1"/>
    <col min="4872" max="4872" width="18.42578125" style="97" bestFit="1" customWidth="1"/>
    <col min="4873" max="4873" width="7.140625" style="97" customWidth="1"/>
    <col min="4874" max="4874" width="18.5703125" style="97" customWidth="1"/>
    <col min="4875" max="4878" width="14.42578125" style="97" customWidth="1"/>
    <col min="4879" max="5126" width="9.140625" style="97"/>
    <col min="5127" max="5127" width="14.42578125" style="97" customWidth="1"/>
    <col min="5128" max="5128" width="18.42578125" style="97" bestFit="1" customWidth="1"/>
    <col min="5129" max="5129" width="7.140625" style="97" customWidth="1"/>
    <col min="5130" max="5130" width="18.5703125" style="97" customWidth="1"/>
    <col min="5131" max="5134" width="14.42578125" style="97" customWidth="1"/>
    <col min="5135" max="5382" width="9.140625" style="97"/>
    <col min="5383" max="5383" width="14.42578125" style="97" customWidth="1"/>
    <col min="5384" max="5384" width="18.42578125" style="97" bestFit="1" customWidth="1"/>
    <col min="5385" max="5385" width="7.140625" style="97" customWidth="1"/>
    <col min="5386" max="5386" width="18.5703125" style="97" customWidth="1"/>
    <col min="5387" max="5390" width="14.42578125" style="97" customWidth="1"/>
    <col min="5391" max="5638" width="9.140625" style="97"/>
    <col min="5639" max="5639" width="14.42578125" style="97" customWidth="1"/>
    <col min="5640" max="5640" width="18.42578125" style="97" bestFit="1" customWidth="1"/>
    <col min="5641" max="5641" width="7.140625" style="97" customWidth="1"/>
    <col min="5642" max="5642" width="18.5703125" style="97" customWidth="1"/>
    <col min="5643" max="5646" width="14.42578125" style="97" customWidth="1"/>
    <col min="5647" max="5894" width="9.140625" style="97"/>
    <col min="5895" max="5895" width="14.42578125" style="97" customWidth="1"/>
    <col min="5896" max="5896" width="18.42578125" style="97" bestFit="1" customWidth="1"/>
    <col min="5897" max="5897" width="7.140625" style="97" customWidth="1"/>
    <col min="5898" max="5898" width="18.5703125" style="97" customWidth="1"/>
    <col min="5899" max="5902" width="14.42578125" style="97" customWidth="1"/>
    <col min="5903" max="6150" width="9.140625" style="97"/>
    <col min="6151" max="6151" width="14.42578125" style="97" customWidth="1"/>
    <col min="6152" max="6152" width="18.42578125" style="97" bestFit="1" customWidth="1"/>
    <col min="6153" max="6153" width="7.140625" style="97" customWidth="1"/>
    <col min="6154" max="6154" width="18.5703125" style="97" customWidth="1"/>
    <col min="6155" max="6158" width="14.42578125" style="97" customWidth="1"/>
    <col min="6159" max="6406" width="9.140625" style="97"/>
    <col min="6407" max="6407" width="14.42578125" style="97" customWidth="1"/>
    <col min="6408" max="6408" width="18.42578125" style="97" bestFit="1" customWidth="1"/>
    <col min="6409" max="6409" width="7.140625" style="97" customWidth="1"/>
    <col min="6410" max="6410" width="18.5703125" style="97" customWidth="1"/>
    <col min="6411" max="6414" width="14.42578125" style="97" customWidth="1"/>
    <col min="6415" max="6662" width="9.140625" style="97"/>
    <col min="6663" max="6663" width="14.42578125" style="97" customWidth="1"/>
    <col min="6664" max="6664" width="18.42578125" style="97" bestFit="1" customWidth="1"/>
    <col min="6665" max="6665" width="7.140625" style="97" customWidth="1"/>
    <col min="6666" max="6666" width="18.5703125" style="97" customWidth="1"/>
    <col min="6667" max="6670" width="14.42578125" style="97" customWidth="1"/>
    <col min="6671" max="6918" width="9.140625" style="97"/>
    <col min="6919" max="6919" width="14.42578125" style="97" customWidth="1"/>
    <col min="6920" max="6920" width="18.42578125" style="97" bestFit="1" customWidth="1"/>
    <col min="6921" max="6921" width="7.140625" style="97" customWidth="1"/>
    <col min="6922" max="6922" width="18.5703125" style="97" customWidth="1"/>
    <col min="6923" max="6926" width="14.42578125" style="97" customWidth="1"/>
    <col min="6927" max="7174" width="9.140625" style="97"/>
    <col min="7175" max="7175" width="14.42578125" style="97" customWidth="1"/>
    <col min="7176" max="7176" width="18.42578125" style="97" bestFit="1" customWidth="1"/>
    <col min="7177" max="7177" width="7.140625" style="97" customWidth="1"/>
    <col min="7178" max="7178" width="18.5703125" style="97" customWidth="1"/>
    <col min="7179" max="7182" width="14.42578125" style="97" customWidth="1"/>
    <col min="7183" max="7430" width="9.140625" style="97"/>
    <col min="7431" max="7431" width="14.42578125" style="97" customWidth="1"/>
    <col min="7432" max="7432" width="18.42578125" style="97" bestFit="1" customWidth="1"/>
    <col min="7433" max="7433" width="7.140625" style="97" customWidth="1"/>
    <col min="7434" max="7434" width="18.5703125" style="97" customWidth="1"/>
    <col min="7435" max="7438" width="14.42578125" style="97" customWidth="1"/>
    <col min="7439" max="7686" width="9.140625" style="97"/>
    <col min="7687" max="7687" width="14.42578125" style="97" customWidth="1"/>
    <col min="7688" max="7688" width="18.42578125" style="97" bestFit="1" customWidth="1"/>
    <col min="7689" max="7689" width="7.140625" style="97" customWidth="1"/>
    <col min="7690" max="7690" width="18.5703125" style="97" customWidth="1"/>
    <col min="7691" max="7694" width="14.42578125" style="97" customWidth="1"/>
    <col min="7695" max="7942" width="9.140625" style="97"/>
    <col min="7943" max="7943" width="14.42578125" style="97" customWidth="1"/>
    <col min="7944" max="7944" width="18.42578125" style="97" bestFit="1" customWidth="1"/>
    <col min="7945" max="7945" width="7.140625" style="97" customWidth="1"/>
    <col min="7946" max="7946" width="18.5703125" style="97" customWidth="1"/>
    <col min="7947" max="7950" width="14.42578125" style="97" customWidth="1"/>
    <col min="7951" max="8198" width="9.140625" style="97"/>
    <col min="8199" max="8199" width="14.42578125" style="97" customWidth="1"/>
    <col min="8200" max="8200" width="18.42578125" style="97" bestFit="1" customWidth="1"/>
    <col min="8201" max="8201" width="7.140625" style="97" customWidth="1"/>
    <col min="8202" max="8202" width="18.5703125" style="97" customWidth="1"/>
    <col min="8203" max="8206" width="14.42578125" style="97" customWidth="1"/>
    <col min="8207" max="8454" width="9.140625" style="97"/>
    <col min="8455" max="8455" width="14.42578125" style="97" customWidth="1"/>
    <col min="8456" max="8456" width="18.42578125" style="97" bestFit="1" customWidth="1"/>
    <col min="8457" max="8457" width="7.140625" style="97" customWidth="1"/>
    <col min="8458" max="8458" width="18.5703125" style="97" customWidth="1"/>
    <col min="8459" max="8462" width="14.42578125" style="97" customWidth="1"/>
    <col min="8463" max="8710" width="9.140625" style="97"/>
    <col min="8711" max="8711" width="14.42578125" style="97" customWidth="1"/>
    <col min="8712" max="8712" width="18.42578125" style="97" bestFit="1" customWidth="1"/>
    <col min="8713" max="8713" width="7.140625" style="97" customWidth="1"/>
    <col min="8714" max="8714" width="18.5703125" style="97" customWidth="1"/>
    <col min="8715" max="8718" width="14.42578125" style="97" customWidth="1"/>
    <col min="8719" max="8966" width="9.140625" style="97"/>
    <col min="8967" max="8967" width="14.42578125" style="97" customWidth="1"/>
    <col min="8968" max="8968" width="18.42578125" style="97" bestFit="1" customWidth="1"/>
    <col min="8969" max="8969" width="7.140625" style="97" customWidth="1"/>
    <col min="8970" max="8970" width="18.5703125" style="97" customWidth="1"/>
    <col min="8971" max="8974" width="14.42578125" style="97" customWidth="1"/>
    <col min="8975" max="9222" width="9.140625" style="97"/>
    <col min="9223" max="9223" width="14.42578125" style="97" customWidth="1"/>
    <col min="9224" max="9224" width="18.42578125" style="97" bestFit="1" customWidth="1"/>
    <col min="9225" max="9225" width="7.140625" style="97" customWidth="1"/>
    <col min="9226" max="9226" width="18.5703125" style="97" customWidth="1"/>
    <col min="9227" max="9230" width="14.42578125" style="97" customWidth="1"/>
    <col min="9231" max="9478" width="9.140625" style="97"/>
    <col min="9479" max="9479" width="14.42578125" style="97" customWidth="1"/>
    <col min="9480" max="9480" width="18.42578125" style="97" bestFit="1" customWidth="1"/>
    <col min="9481" max="9481" width="7.140625" style="97" customWidth="1"/>
    <col min="9482" max="9482" width="18.5703125" style="97" customWidth="1"/>
    <col min="9483" max="9486" width="14.42578125" style="97" customWidth="1"/>
    <col min="9487" max="9734" width="9.140625" style="97"/>
    <col min="9735" max="9735" width="14.42578125" style="97" customWidth="1"/>
    <col min="9736" max="9736" width="18.42578125" style="97" bestFit="1" customWidth="1"/>
    <col min="9737" max="9737" width="7.140625" style="97" customWidth="1"/>
    <col min="9738" max="9738" width="18.5703125" style="97" customWidth="1"/>
    <col min="9739" max="9742" width="14.42578125" style="97" customWidth="1"/>
    <col min="9743" max="9990" width="9.140625" style="97"/>
    <col min="9991" max="9991" width="14.42578125" style="97" customWidth="1"/>
    <col min="9992" max="9992" width="18.42578125" style="97" bestFit="1" customWidth="1"/>
    <col min="9993" max="9993" width="7.140625" style="97" customWidth="1"/>
    <col min="9994" max="9994" width="18.5703125" style="97" customWidth="1"/>
    <col min="9995" max="9998" width="14.42578125" style="97" customWidth="1"/>
    <col min="9999" max="10246" width="9.140625" style="97"/>
    <col min="10247" max="10247" width="14.42578125" style="97" customWidth="1"/>
    <col min="10248" max="10248" width="18.42578125" style="97" bestFit="1" customWidth="1"/>
    <col min="10249" max="10249" width="7.140625" style="97" customWidth="1"/>
    <col min="10250" max="10250" width="18.5703125" style="97" customWidth="1"/>
    <col min="10251" max="10254" width="14.42578125" style="97" customWidth="1"/>
    <col min="10255" max="10502" width="9.140625" style="97"/>
    <col min="10503" max="10503" width="14.42578125" style="97" customWidth="1"/>
    <col min="10504" max="10504" width="18.42578125" style="97" bestFit="1" customWidth="1"/>
    <col min="10505" max="10505" width="7.140625" style="97" customWidth="1"/>
    <col min="10506" max="10506" width="18.5703125" style="97" customWidth="1"/>
    <col min="10507" max="10510" width="14.42578125" style="97" customWidth="1"/>
    <col min="10511" max="10758" width="9.140625" style="97"/>
    <col min="10759" max="10759" width="14.42578125" style="97" customWidth="1"/>
    <col min="10760" max="10760" width="18.42578125" style="97" bestFit="1" customWidth="1"/>
    <col min="10761" max="10761" width="7.140625" style="97" customWidth="1"/>
    <col min="10762" max="10762" width="18.5703125" style="97" customWidth="1"/>
    <col min="10763" max="10766" width="14.42578125" style="97" customWidth="1"/>
    <col min="10767" max="11014" width="9.140625" style="97"/>
    <col min="11015" max="11015" width="14.42578125" style="97" customWidth="1"/>
    <col min="11016" max="11016" width="18.42578125" style="97" bestFit="1" customWidth="1"/>
    <col min="11017" max="11017" width="7.140625" style="97" customWidth="1"/>
    <col min="11018" max="11018" width="18.5703125" style="97" customWidth="1"/>
    <col min="11019" max="11022" width="14.42578125" style="97" customWidth="1"/>
    <col min="11023" max="11270" width="9.140625" style="97"/>
    <col min="11271" max="11271" width="14.42578125" style="97" customWidth="1"/>
    <col min="11272" max="11272" width="18.42578125" style="97" bestFit="1" customWidth="1"/>
    <col min="11273" max="11273" width="7.140625" style="97" customWidth="1"/>
    <col min="11274" max="11274" width="18.5703125" style="97" customWidth="1"/>
    <col min="11275" max="11278" width="14.42578125" style="97" customWidth="1"/>
    <col min="11279" max="11526" width="9.140625" style="97"/>
    <col min="11527" max="11527" width="14.42578125" style="97" customWidth="1"/>
    <col min="11528" max="11528" width="18.42578125" style="97" bestFit="1" customWidth="1"/>
    <col min="11529" max="11529" width="7.140625" style="97" customWidth="1"/>
    <col min="11530" max="11530" width="18.5703125" style="97" customWidth="1"/>
    <col min="11531" max="11534" width="14.42578125" style="97" customWidth="1"/>
    <col min="11535" max="11782" width="9.140625" style="97"/>
    <col min="11783" max="11783" width="14.42578125" style="97" customWidth="1"/>
    <col min="11784" max="11784" width="18.42578125" style="97" bestFit="1" customWidth="1"/>
    <col min="11785" max="11785" width="7.140625" style="97" customWidth="1"/>
    <col min="11786" max="11786" width="18.5703125" style="97" customWidth="1"/>
    <col min="11787" max="11790" width="14.42578125" style="97" customWidth="1"/>
    <col min="11791" max="12038" width="9.140625" style="97"/>
    <col min="12039" max="12039" width="14.42578125" style="97" customWidth="1"/>
    <col min="12040" max="12040" width="18.42578125" style="97" bestFit="1" customWidth="1"/>
    <col min="12041" max="12041" width="7.140625" style="97" customWidth="1"/>
    <col min="12042" max="12042" width="18.5703125" style="97" customWidth="1"/>
    <col min="12043" max="12046" width="14.42578125" style="97" customWidth="1"/>
    <col min="12047" max="12294" width="9.140625" style="97"/>
    <col min="12295" max="12295" width="14.42578125" style="97" customWidth="1"/>
    <col min="12296" max="12296" width="18.42578125" style="97" bestFit="1" customWidth="1"/>
    <col min="12297" max="12297" width="7.140625" style="97" customWidth="1"/>
    <col min="12298" max="12298" width="18.5703125" style="97" customWidth="1"/>
    <col min="12299" max="12302" width="14.42578125" style="97" customWidth="1"/>
    <col min="12303" max="12550" width="9.140625" style="97"/>
    <col min="12551" max="12551" width="14.42578125" style="97" customWidth="1"/>
    <col min="12552" max="12552" width="18.42578125" style="97" bestFit="1" customWidth="1"/>
    <col min="12553" max="12553" width="7.140625" style="97" customWidth="1"/>
    <col min="12554" max="12554" width="18.5703125" style="97" customWidth="1"/>
    <col min="12555" max="12558" width="14.42578125" style="97" customWidth="1"/>
    <col min="12559" max="12806" width="9.140625" style="97"/>
    <col min="12807" max="12807" width="14.42578125" style="97" customWidth="1"/>
    <col min="12808" max="12808" width="18.42578125" style="97" bestFit="1" customWidth="1"/>
    <col min="12809" max="12809" width="7.140625" style="97" customWidth="1"/>
    <col min="12810" max="12810" width="18.5703125" style="97" customWidth="1"/>
    <col min="12811" max="12814" width="14.42578125" style="97" customWidth="1"/>
    <col min="12815" max="13062" width="9.140625" style="97"/>
    <col min="13063" max="13063" width="14.42578125" style="97" customWidth="1"/>
    <col min="13064" max="13064" width="18.42578125" style="97" bestFit="1" customWidth="1"/>
    <col min="13065" max="13065" width="7.140625" style="97" customWidth="1"/>
    <col min="13066" max="13066" width="18.5703125" style="97" customWidth="1"/>
    <col min="13067" max="13070" width="14.42578125" style="97" customWidth="1"/>
    <col min="13071" max="13318" width="9.140625" style="97"/>
    <col min="13319" max="13319" width="14.42578125" style="97" customWidth="1"/>
    <col min="13320" max="13320" width="18.42578125" style="97" bestFit="1" customWidth="1"/>
    <col min="13321" max="13321" width="7.140625" style="97" customWidth="1"/>
    <col min="13322" max="13322" width="18.5703125" style="97" customWidth="1"/>
    <col min="13323" max="13326" width="14.42578125" style="97" customWidth="1"/>
    <col min="13327" max="13574" width="9.140625" style="97"/>
    <col min="13575" max="13575" width="14.42578125" style="97" customWidth="1"/>
    <col min="13576" max="13576" width="18.42578125" style="97" bestFit="1" customWidth="1"/>
    <col min="13577" max="13577" width="7.140625" style="97" customWidth="1"/>
    <col min="13578" max="13578" width="18.5703125" style="97" customWidth="1"/>
    <col min="13579" max="13582" width="14.42578125" style="97" customWidth="1"/>
    <col min="13583" max="13830" width="9.140625" style="97"/>
    <col min="13831" max="13831" width="14.42578125" style="97" customWidth="1"/>
    <col min="13832" max="13832" width="18.42578125" style="97" bestFit="1" customWidth="1"/>
    <col min="13833" max="13833" width="7.140625" style="97" customWidth="1"/>
    <col min="13834" max="13834" width="18.5703125" style="97" customWidth="1"/>
    <col min="13835" max="13838" width="14.42578125" style="97" customWidth="1"/>
    <col min="13839" max="14086" width="9.140625" style="97"/>
    <col min="14087" max="14087" width="14.42578125" style="97" customWidth="1"/>
    <col min="14088" max="14088" width="18.42578125" style="97" bestFit="1" customWidth="1"/>
    <col min="14089" max="14089" width="7.140625" style="97" customWidth="1"/>
    <col min="14090" max="14090" width="18.5703125" style="97" customWidth="1"/>
    <col min="14091" max="14094" width="14.42578125" style="97" customWidth="1"/>
    <col min="14095" max="14342" width="9.140625" style="97"/>
    <col min="14343" max="14343" width="14.42578125" style="97" customWidth="1"/>
    <col min="14344" max="14344" width="18.42578125" style="97" bestFit="1" customWidth="1"/>
    <col min="14345" max="14345" width="7.140625" style="97" customWidth="1"/>
    <col min="14346" max="14346" width="18.5703125" style="97" customWidth="1"/>
    <col min="14347" max="14350" width="14.42578125" style="97" customWidth="1"/>
    <col min="14351" max="14598" width="9.140625" style="97"/>
    <col min="14599" max="14599" width="14.42578125" style="97" customWidth="1"/>
    <col min="14600" max="14600" width="18.42578125" style="97" bestFit="1" customWidth="1"/>
    <col min="14601" max="14601" width="7.140625" style="97" customWidth="1"/>
    <col min="14602" max="14602" width="18.5703125" style="97" customWidth="1"/>
    <col min="14603" max="14606" width="14.42578125" style="97" customWidth="1"/>
    <col min="14607" max="14854" width="9.140625" style="97"/>
    <col min="14855" max="14855" width="14.42578125" style="97" customWidth="1"/>
    <col min="14856" max="14856" width="18.42578125" style="97" bestFit="1" customWidth="1"/>
    <col min="14857" max="14857" width="7.140625" style="97" customWidth="1"/>
    <col min="14858" max="14858" width="18.5703125" style="97" customWidth="1"/>
    <col min="14859" max="14862" width="14.42578125" style="97" customWidth="1"/>
    <col min="14863" max="15110" width="9.140625" style="97"/>
    <col min="15111" max="15111" width="14.42578125" style="97" customWidth="1"/>
    <col min="15112" max="15112" width="18.42578125" style="97" bestFit="1" customWidth="1"/>
    <col min="15113" max="15113" width="7.140625" style="97" customWidth="1"/>
    <col min="15114" max="15114" width="18.5703125" style="97" customWidth="1"/>
    <col min="15115" max="15118" width="14.42578125" style="97" customWidth="1"/>
    <col min="15119" max="15366" width="9.140625" style="97"/>
    <col min="15367" max="15367" width="14.42578125" style="97" customWidth="1"/>
    <col min="15368" max="15368" width="18.42578125" style="97" bestFit="1" customWidth="1"/>
    <col min="15369" max="15369" width="7.140625" style="97" customWidth="1"/>
    <col min="15370" max="15370" width="18.5703125" style="97" customWidth="1"/>
    <col min="15371" max="15374" width="14.42578125" style="97" customWidth="1"/>
    <col min="15375" max="15622" width="9.140625" style="97"/>
    <col min="15623" max="15623" width="14.42578125" style="97" customWidth="1"/>
    <col min="15624" max="15624" width="18.42578125" style="97" bestFit="1" customWidth="1"/>
    <col min="15625" max="15625" width="7.140625" style="97" customWidth="1"/>
    <col min="15626" max="15626" width="18.5703125" style="97" customWidth="1"/>
    <col min="15627" max="15630" width="14.42578125" style="97" customWidth="1"/>
    <col min="15631" max="15878" width="9.140625" style="97"/>
    <col min="15879" max="15879" width="14.42578125" style="97" customWidth="1"/>
    <col min="15880" max="15880" width="18.42578125" style="97" bestFit="1" customWidth="1"/>
    <col min="15881" max="15881" width="7.140625" style="97" customWidth="1"/>
    <col min="15882" max="15882" width="18.5703125" style="97" customWidth="1"/>
    <col min="15883" max="15886" width="14.42578125" style="97" customWidth="1"/>
    <col min="15887" max="16384" width="9.140625" style="97"/>
  </cols>
  <sheetData>
    <row r="1" spans="1:6" ht="24" customHeight="1">
      <c r="A1" s="211" t="s">
        <v>132</v>
      </c>
      <c r="B1" s="211"/>
      <c r="C1" s="211"/>
      <c r="D1" s="211"/>
      <c r="E1" s="211"/>
      <c r="F1" s="211"/>
    </row>
    <row r="2" spans="1:6" ht="24" customHeight="1">
      <c r="A2" s="58"/>
      <c r="B2" s="98"/>
      <c r="C2" s="98"/>
      <c r="D2" s="98"/>
      <c r="E2" s="98"/>
      <c r="F2" s="99" t="s">
        <v>81</v>
      </c>
    </row>
    <row r="3" spans="1:6" s="100" customFormat="1" ht="24" customHeight="1">
      <c r="A3" s="208" t="s">
        <v>129</v>
      </c>
      <c r="B3" s="209"/>
      <c r="C3" s="209"/>
      <c r="D3" s="209"/>
      <c r="E3" s="209"/>
      <c r="F3" s="209"/>
    </row>
    <row r="4" spans="1:6" ht="24" customHeight="1">
      <c r="A4" s="210" t="s">
        <v>130</v>
      </c>
      <c r="B4" s="210"/>
      <c r="C4" s="210"/>
      <c r="D4" s="210"/>
      <c r="E4" s="210"/>
      <c r="F4" s="210"/>
    </row>
    <row r="5" spans="1:6" ht="24" customHeight="1">
      <c r="A5" s="208" t="s">
        <v>131</v>
      </c>
      <c r="B5" s="209"/>
      <c r="C5" s="209"/>
      <c r="D5" s="209"/>
      <c r="E5" s="209"/>
      <c r="F5" s="209"/>
    </row>
    <row r="6" spans="1:6" ht="24" customHeight="1">
      <c r="A6" s="101"/>
      <c r="B6" s="101"/>
      <c r="C6" s="101"/>
      <c r="D6" s="101"/>
      <c r="E6" s="101"/>
      <c r="F6" s="101"/>
    </row>
    <row r="7" spans="1:6" ht="24" customHeight="1">
      <c r="A7" s="102"/>
      <c r="B7" s="102"/>
      <c r="C7" s="102"/>
      <c r="D7" s="102"/>
      <c r="E7" s="102"/>
      <c r="F7" s="102"/>
    </row>
    <row r="8" spans="1:6" ht="24" customHeight="1">
      <c r="A8" s="102"/>
      <c r="B8" s="102" t="s">
        <v>82</v>
      </c>
      <c r="C8" s="102"/>
      <c r="D8" s="103">
        <v>1</v>
      </c>
      <c r="E8" s="102"/>
      <c r="F8" s="102"/>
    </row>
    <row r="9" spans="1:6" ht="24" customHeight="1">
      <c r="A9" s="102"/>
      <c r="B9" s="102" t="s">
        <v>83</v>
      </c>
      <c r="C9" s="102"/>
      <c r="D9" s="103">
        <v>2</v>
      </c>
      <c r="E9" s="102"/>
      <c r="F9" s="102"/>
    </row>
    <row r="10" spans="1:6" ht="24" customHeight="1">
      <c r="A10" s="102"/>
      <c r="B10" s="102" t="s">
        <v>84</v>
      </c>
      <c r="C10" s="102"/>
      <c r="D10" s="103">
        <v>3</v>
      </c>
      <c r="E10" s="102"/>
      <c r="F10" s="102"/>
    </row>
    <row r="11" spans="1:6" ht="24" customHeight="1">
      <c r="A11" s="102"/>
      <c r="B11" s="102" t="s">
        <v>85</v>
      </c>
      <c r="C11" s="102"/>
      <c r="D11" s="103">
        <v>4</v>
      </c>
      <c r="E11" s="102"/>
      <c r="F11" s="102"/>
    </row>
    <row r="12" spans="1:6" ht="24" customHeight="1">
      <c r="A12" s="102"/>
      <c r="B12" s="102" t="s">
        <v>86</v>
      </c>
      <c r="C12" s="102"/>
      <c r="D12" s="103">
        <v>5</v>
      </c>
      <c r="E12" s="102"/>
      <c r="F12" s="102"/>
    </row>
    <row r="13" spans="1:6" ht="24" customHeight="1">
      <c r="A13" s="102"/>
      <c r="B13" s="102" t="s">
        <v>87</v>
      </c>
      <c r="C13" s="102"/>
      <c r="D13" s="103">
        <v>6</v>
      </c>
      <c r="E13" s="102"/>
      <c r="F13" s="102"/>
    </row>
    <row r="14" spans="1:6" ht="24" customHeight="1">
      <c r="A14" s="102"/>
      <c r="B14" s="102" t="s">
        <v>88</v>
      </c>
      <c r="C14" s="102"/>
      <c r="D14" s="103">
        <v>7</v>
      </c>
      <c r="E14" s="102"/>
      <c r="F14" s="102"/>
    </row>
    <row r="15" spans="1:6" ht="24" customHeight="1">
      <c r="A15" s="102"/>
      <c r="B15" s="102" t="s">
        <v>89</v>
      </c>
      <c r="C15" s="102"/>
      <c r="D15" s="103">
        <v>8</v>
      </c>
      <c r="E15" s="102"/>
      <c r="F15" s="102"/>
    </row>
    <row r="16" spans="1:6" ht="24" customHeight="1">
      <c r="A16" s="102"/>
      <c r="B16" s="102" t="s">
        <v>90</v>
      </c>
      <c r="C16" s="102"/>
      <c r="D16" s="103">
        <v>9</v>
      </c>
      <c r="E16" s="102"/>
      <c r="F16" s="102"/>
    </row>
    <row r="17" spans="1:6" ht="24" customHeight="1">
      <c r="A17" s="102"/>
      <c r="B17" s="102" t="s">
        <v>91</v>
      </c>
      <c r="C17" s="102"/>
      <c r="D17" s="103">
        <v>10</v>
      </c>
      <c r="E17" s="102"/>
      <c r="F17" s="104"/>
    </row>
    <row r="18" spans="1:6" ht="24" customHeight="1">
      <c r="A18" s="102"/>
      <c r="B18" s="102" t="s">
        <v>92</v>
      </c>
      <c r="C18" s="102"/>
      <c r="D18" s="103">
        <v>11</v>
      </c>
      <c r="E18" s="102"/>
      <c r="F18" s="102"/>
    </row>
    <row r="19" spans="1:6" ht="24" customHeight="1">
      <c r="A19" s="102"/>
      <c r="B19" s="102" t="s">
        <v>93</v>
      </c>
      <c r="C19" s="102"/>
      <c r="D19" s="103">
        <v>12</v>
      </c>
      <c r="E19" s="102"/>
      <c r="F19" s="102"/>
    </row>
    <row r="20" spans="1:6" ht="24" customHeight="1">
      <c r="A20" s="102"/>
      <c r="B20" s="102"/>
      <c r="C20" s="102"/>
      <c r="D20" s="105"/>
      <c r="E20" s="102"/>
      <c r="F20" s="102"/>
    </row>
    <row r="21" spans="1:6" ht="24" customHeight="1" thickBot="1">
      <c r="A21" s="102"/>
      <c r="B21" s="102" t="s">
        <v>3</v>
      </c>
      <c r="C21" s="102"/>
      <c r="D21" s="106">
        <f>SUM(D8:D20)</f>
        <v>78</v>
      </c>
      <c r="E21" s="102"/>
      <c r="F21" s="102"/>
    </row>
    <row r="22" spans="1:6" ht="24" customHeight="1" thickTop="1" thickBot="1">
      <c r="A22" s="107"/>
      <c r="B22" s="107"/>
      <c r="C22" s="107"/>
      <c r="D22" s="108"/>
      <c r="E22" s="109"/>
      <c r="F22" s="109"/>
    </row>
    <row r="23" spans="1:6" ht="24" customHeight="1">
      <c r="A23" s="109"/>
      <c r="B23" s="110" t="s">
        <v>94</v>
      </c>
      <c r="C23" s="109"/>
      <c r="D23" s="110" t="s">
        <v>95</v>
      </c>
      <c r="E23" s="109"/>
      <c r="F23" s="111"/>
    </row>
    <row r="24" spans="1:6" ht="24" customHeight="1">
      <c r="A24" s="102"/>
      <c r="B24" s="112">
        <f>SMALL(D8:D19,1)</f>
        <v>1</v>
      </c>
      <c r="C24" s="102"/>
      <c r="D24" s="103">
        <f>LARGE(D8:D19,1)</f>
        <v>12</v>
      </c>
      <c r="E24" s="113"/>
      <c r="F24" s="113"/>
    </row>
    <row r="25" spans="1:6" ht="24" customHeight="1">
      <c r="A25" s="102"/>
      <c r="B25" s="112">
        <f>SMALL(D8:D19,2)</f>
        <v>2</v>
      </c>
      <c r="C25" s="102"/>
      <c r="D25" s="103">
        <f>LARGE(D8:D19,2)</f>
        <v>11</v>
      </c>
      <c r="E25" s="113"/>
      <c r="F25" s="113"/>
    </row>
    <row r="26" spans="1:6" ht="24" customHeight="1">
      <c r="A26" s="102"/>
      <c r="B26" s="112">
        <f>SMALL(D8:D19,3)</f>
        <v>3</v>
      </c>
      <c r="C26" s="102"/>
      <c r="D26" s="103">
        <f>LARGE(D8:D19,3)</f>
        <v>10</v>
      </c>
      <c r="E26" s="113"/>
      <c r="F26" s="113"/>
    </row>
    <row r="27" spans="1:6" ht="24" customHeight="1">
      <c r="A27" s="102"/>
      <c r="B27" s="112">
        <f>SMALL(D8:D19,4)</f>
        <v>4</v>
      </c>
      <c r="C27" s="102"/>
      <c r="D27" s="103">
        <f>LARGE(D8:D19,4)</f>
        <v>9</v>
      </c>
      <c r="E27" s="113"/>
      <c r="F27" s="113"/>
    </row>
    <row r="28" spans="1:6" ht="24" customHeight="1">
      <c r="A28" s="102"/>
      <c r="B28" s="112">
        <f>SMALL(D8:D19,5)</f>
        <v>5</v>
      </c>
      <c r="C28" s="102"/>
      <c r="D28" s="103">
        <f>LARGE(D8:D19,5)</f>
        <v>8</v>
      </c>
      <c r="E28" s="113"/>
      <c r="F28" s="113"/>
    </row>
    <row r="29" spans="1:6" ht="24" customHeight="1">
      <c r="A29" s="102"/>
      <c r="B29" s="112">
        <f>SMALL(D8:D19,6)</f>
        <v>6</v>
      </c>
      <c r="C29" s="102"/>
      <c r="D29" s="103">
        <f>LARGE(D8:D19,6)</f>
        <v>7</v>
      </c>
      <c r="E29" s="113"/>
      <c r="F29" s="113"/>
    </row>
    <row r="30" spans="1:6" ht="24" customHeight="1">
      <c r="A30" s="102"/>
      <c r="B30" s="109"/>
      <c r="C30" s="102"/>
      <c r="D30" s="113"/>
      <c r="E30" s="113"/>
      <c r="F30" s="113"/>
    </row>
    <row r="31" spans="1:6" ht="24" customHeight="1" thickBot="1">
      <c r="A31" s="114" t="s">
        <v>3</v>
      </c>
      <c r="B31" s="115">
        <f>SUM(B24:B29)</f>
        <v>21</v>
      </c>
      <c r="C31" s="102"/>
      <c r="D31" s="106">
        <f>SUM(D24:D29)</f>
        <v>57</v>
      </c>
      <c r="E31" s="113"/>
      <c r="F31" s="116"/>
    </row>
    <row r="32" spans="1:6" ht="24" customHeight="1" thickTop="1">
      <c r="A32" s="102"/>
      <c r="B32" s="102"/>
      <c r="C32" s="102"/>
      <c r="D32" s="102"/>
      <c r="E32" s="102"/>
      <c r="F32" s="102"/>
    </row>
    <row r="33" spans="1:6" ht="24" customHeight="1">
      <c r="A33" s="117" t="s">
        <v>96</v>
      </c>
      <c r="B33" s="118"/>
      <c r="C33" s="118"/>
      <c r="D33" s="119">
        <f>B31/D31</f>
        <v>0.36842105263157893</v>
      </c>
      <c r="E33" s="102"/>
      <c r="F33" s="102"/>
    </row>
    <row r="34" spans="1:6" ht="24" customHeight="1">
      <c r="A34" s="102"/>
      <c r="B34" s="102"/>
      <c r="C34" s="102"/>
      <c r="D34" s="102"/>
      <c r="E34" s="102"/>
      <c r="F34" s="102"/>
    </row>
    <row r="35" spans="1:6" ht="18" customHeight="1">
      <c r="A35" s="102" t="s">
        <v>97</v>
      </c>
      <c r="B35" s="102"/>
      <c r="C35" s="102"/>
      <c r="D35" s="102"/>
      <c r="E35" s="102"/>
      <c r="F35" s="102"/>
    </row>
    <row r="36" spans="1:6" ht="18" customHeight="1">
      <c r="A36" s="102" t="s">
        <v>98</v>
      </c>
      <c r="B36" s="102"/>
      <c r="C36" s="102"/>
      <c r="D36" s="102"/>
      <c r="E36" s="102"/>
      <c r="F36" s="102"/>
    </row>
    <row r="37" spans="1:6" ht="18" customHeight="1">
      <c r="A37" s="102" t="s">
        <v>99</v>
      </c>
      <c r="B37" s="102"/>
      <c r="C37" s="102"/>
      <c r="D37" s="102"/>
      <c r="E37" s="102"/>
      <c r="F37" s="102"/>
    </row>
    <row r="38" spans="1:6" ht="24" customHeight="1">
      <c r="A38" s="120"/>
      <c r="B38" s="121"/>
      <c r="C38" s="121"/>
      <c r="D38" s="121"/>
      <c r="E38" s="121"/>
      <c r="F38" s="121"/>
    </row>
  </sheetData>
  <printOptions horizontalCentered="1"/>
  <pageMargins left="0.5" right="0.5" top="0.5" bottom="0.75" header="0.5" footer="0.5"/>
  <pageSetup scale="80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BE98-4792-4924-82D2-6380CB9F57DF}">
  <sheetPr>
    <pageSetUpPr fitToPage="1"/>
  </sheetPr>
  <dimension ref="A1:AF36"/>
  <sheetViews>
    <sheetView showGridLines="0" workbookViewId="0">
      <selection activeCell="C1" sqref="C1"/>
    </sheetView>
  </sheetViews>
  <sheetFormatPr defaultRowHeight="17.45" customHeight="1"/>
  <cols>
    <col min="1" max="2" width="1.85546875" style="123" customWidth="1"/>
    <col min="3" max="3" width="24.42578125" style="123" customWidth="1"/>
    <col min="4" max="11" width="10.140625" style="123" customWidth="1"/>
    <col min="12" max="18" width="12" style="123" customWidth="1"/>
    <col min="19" max="256" width="9.140625" style="123"/>
    <col min="257" max="258" width="1.85546875" style="123" customWidth="1"/>
    <col min="259" max="259" width="24.42578125" style="123" customWidth="1"/>
    <col min="260" max="267" width="10.140625" style="123" customWidth="1"/>
    <col min="268" max="274" width="12" style="123" customWidth="1"/>
    <col min="275" max="512" width="9.140625" style="123"/>
    <col min="513" max="514" width="1.85546875" style="123" customWidth="1"/>
    <col min="515" max="515" width="24.42578125" style="123" customWidth="1"/>
    <col min="516" max="523" width="10.140625" style="123" customWidth="1"/>
    <col min="524" max="530" width="12" style="123" customWidth="1"/>
    <col min="531" max="768" width="9.140625" style="123"/>
    <col min="769" max="770" width="1.85546875" style="123" customWidth="1"/>
    <col min="771" max="771" width="24.42578125" style="123" customWidth="1"/>
    <col min="772" max="779" width="10.140625" style="123" customWidth="1"/>
    <col min="780" max="786" width="12" style="123" customWidth="1"/>
    <col min="787" max="1024" width="9.140625" style="123"/>
    <col min="1025" max="1026" width="1.85546875" style="123" customWidth="1"/>
    <col min="1027" max="1027" width="24.42578125" style="123" customWidth="1"/>
    <col min="1028" max="1035" width="10.140625" style="123" customWidth="1"/>
    <col min="1036" max="1042" width="12" style="123" customWidth="1"/>
    <col min="1043" max="1280" width="9.140625" style="123"/>
    <col min="1281" max="1282" width="1.85546875" style="123" customWidth="1"/>
    <col min="1283" max="1283" width="24.42578125" style="123" customWidth="1"/>
    <col min="1284" max="1291" width="10.140625" style="123" customWidth="1"/>
    <col min="1292" max="1298" width="12" style="123" customWidth="1"/>
    <col min="1299" max="1536" width="9.140625" style="123"/>
    <col min="1537" max="1538" width="1.85546875" style="123" customWidth="1"/>
    <col min="1539" max="1539" width="24.42578125" style="123" customWidth="1"/>
    <col min="1540" max="1547" width="10.140625" style="123" customWidth="1"/>
    <col min="1548" max="1554" width="12" style="123" customWidth="1"/>
    <col min="1555" max="1792" width="9.140625" style="123"/>
    <col min="1793" max="1794" width="1.85546875" style="123" customWidth="1"/>
    <col min="1795" max="1795" width="24.42578125" style="123" customWidth="1"/>
    <col min="1796" max="1803" width="10.140625" style="123" customWidth="1"/>
    <col min="1804" max="1810" width="12" style="123" customWidth="1"/>
    <col min="1811" max="2048" width="9.140625" style="123"/>
    <col min="2049" max="2050" width="1.85546875" style="123" customWidth="1"/>
    <col min="2051" max="2051" width="24.42578125" style="123" customWidth="1"/>
    <col min="2052" max="2059" width="10.140625" style="123" customWidth="1"/>
    <col min="2060" max="2066" width="12" style="123" customWidth="1"/>
    <col min="2067" max="2304" width="9.140625" style="123"/>
    <col min="2305" max="2306" width="1.85546875" style="123" customWidth="1"/>
    <col min="2307" max="2307" width="24.42578125" style="123" customWidth="1"/>
    <col min="2308" max="2315" width="10.140625" style="123" customWidth="1"/>
    <col min="2316" max="2322" width="12" style="123" customWidth="1"/>
    <col min="2323" max="2560" width="9.140625" style="123"/>
    <col min="2561" max="2562" width="1.85546875" style="123" customWidth="1"/>
    <col min="2563" max="2563" width="24.42578125" style="123" customWidth="1"/>
    <col min="2564" max="2571" width="10.140625" style="123" customWidth="1"/>
    <col min="2572" max="2578" width="12" style="123" customWidth="1"/>
    <col min="2579" max="2816" width="9.140625" style="123"/>
    <col min="2817" max="2818" width="1.85546875" style="123" customWidth="1"/>
    <col min="2819" max="2819" width="24.42578125" style="123" customWidth="1"/>
    <col min="2820" max="2827" width="10.140625" style="123" customWidth="1"/>
    <col min="2828" max="2834" width="12" style="123" customWidth="1"/>
    <col min="2835" max="3072" width="9.140625" style="123"/>
    <col min="3073" max="3074" width="1.85546875" style="123" customWidth="1"/>
    <col min="3075" max="3075" width="24.42578125" style="123" customWidth="1"/>
    <col min="3076" max="3083" width="10.140625" style="123" customWidth="1"/>
    <col min="3084" max="3090" width="12" style="123" customWidth="1"/>
    <col min="3091" max="3328" width="9.140625" style="123"/>
    <col min="3329" max="3330" width="1.85546875" style="123" customWidth="1"/>
    <col min="3331" max="3331" width="24.42578125" style="123" customWidth="1"/>
    <col min="3332" max="3339" width="10.140625" style="123" customWidth="1"/>
    <col min="3340" max="3346" width="12" style="123" customWidth="1"/>
    <col min="3347" max="3584" width="9.140625" style="123"/>
    <col min="3585" max="3586" width="1.85546875" style="123" customWidth="1"/>
    <col min="3587" max="3587" width="24.42578125" style="123" customWidth="1"/>
    <col min="3588" max="3595" width="10.140625" style="123" customWidth="1"/>
    <col min="3596" max="3602" width="12" style="123" customWidth="1"/>
    <col min="3603" max="3840" width="9.140625" style="123"/>
    <col min="3841" max="3842" width="1.85546875" style="123" customWidth="1"/>
    <col min="3843" max="3843" width="24.42578125" style="123" customWidth="1"/>
    <col min="3844" max="3851" width="10.140625" style="123" customWidth="1"/>
    <col min="3852" max="3858" width="12" style="123" customWidth="1"/>
    <col min="3859" max="4096" width="9.140625" style="123"/>
    <col min="4097" max="4098" width="1.85546875" style="123" customWidth="1"/>
    <col min="4099" max="4099" width="24.42578125" style="123" customWidth="1"/>
    <col min="4100" max="4107" width="10.140625" style="123" customWidth="1"/>
    <col min="4108" max="4114" width="12" style="123" customWidth="1"/>
    <col min="4115" max="4352" width="9.140625" style="123"/>
    <col min="4353" max="4354" width="1.85546875" style="123" customWidth="1"/>
    <col min="4355" max="4355" width="24.42578125" style="123" customWidth="1"/>
    <col min="4356" max="4363" width="10.140625" style="123" customWidth="1"/>
    <col min="4364" max="4370" width="12" style="123" customWidth="1"/>
    <col min="4371" max="4608" width="9.140625" style="123"/>
    <col min="4609" max="4610" width="1.85546875" style="123" customWidth="1"/>
    <col min="4611" max="4611" width="24.42578125" style="123" customWidth="1"/>
    <col min="4612" max="4619" width="10.140625" style="123" customWidth="1"/>
    <col min="4620" max="4626" width="12" style="123" customWidth="1"/>
    <col min="4627" max="4864" width="9.140625" style="123"/>
    <col min="4865" max="4866" width="1.85546875" style="123" customWidth="1"/>
    <col min="4867" max="4867" width="24.42578125" style="123" customWidth="1"/>
    <col min="4868" max="4875" width="10.140625" style="123" customWidth="1"/>
    <col min="4876" max="4882" width="12" style="123" customWidth="1"/>
    <col min="4883" max="5120" width="9.140625" style="123"/>
    <col min="5121" max="5122" width="1.85546875" style="123" customWidth="1"/>
    <col min="5123" max="5123" width="24.42578125" style="123" customWidth="1"/>
    <col min="5124" max="5131" width="10.140625" style="123" customWidth="1"/>
    <col min="5132" max="5138" width="12" style="123" customWidth="1"/>
    <col min="5139" max="5376" width="9.140625" style="123"/>
    <col min="5377" max="5378" width="1.85546875" style="123" customWidth="1"/>
    <col min="5379" max="5379" width="24.42578125" style="123" customWidth="1"/>
    <col min="5380" max="5387" width="10.140625" style="123" customWidth="1"/>
    <col min="5388" max="5394" width="12" style="123" customWidth="1"/>
    <col min="5395" max="5632" width="9.140625" style="123"/>
    <col min="5633" max="5634" width="1.85546875" style="123" customWidth="1"/>
    <col min="5635" max="5635" width="24.42578125" style="123" customWidth="1"/>
    <col min="5636" max="5643" width="10.140625" style="123" customWidth="1"/>
    <col min="5644" max="5650" width="12" style="123" customWidth="1"/>
    <col min="5651" max="5888" width="9.140625" style="123"/>
    <col min="5889" max="5890" width="1.85546875" style="123" customWidth="1"/>
    <col min="5891" max="5891" width="24.42578125" style="123" customWidth="1"/>
    <col min="5892" max="5899" width="10.140625" style="123" customWidth="1"/>
    <col min="5900" max="5906" width="12" style="123" customWidth="1"/>
    <col min="5907" max="6144" width="9.140625" style="123"/>
    <col min="6145" max="6146" width="1.85546875" style="123" customWidth="1"/>
    <col min="6147" max="6147" width="24.42578125" style="123" customWidth="1"/>
    <col min="6148" max="6155" width="10.140625" style="123" customWidth="1"/>
    <col min="6156" max="6162" width="12" style="123" customWidth="1"/>
    <col min="6163" max="6400" width="9.140625" style="123"/>
    <col min="6401" max="6402" width="1.85546875" style="123" customWidth="1"/>
    <col min="6403" max="6403" width="24.42578125" style="123" customWidth="1"/>
    <col min="6404" max="6411" width="10.140625" style="123" customWidth="1"/>
    <col min="6412" max="6418" width="12" style="123" customWidth="1"/>
    <col min="6419" max="6656" width="9.140625" style="123"/>
    <col min="6657" max="6658" width="1.85546875" style="123" customWidth="1"/>
    <col min="6659" max="6659" width="24.42578125" style="123" customWidth="1"/>
    <col min="6660" max="6667" width="10.140625" style="123" customWidth="1"/>
    <col min="6668" max="6674" width="12" style="123" customWidth="1"/>
    <col min="6675" max="6912" width="9.140625" style="123"/>
    <col min="6913" max="6914" width="1.85546875" style="123" customWidth="1"/>
    <col min="6915" max="6915" width="24.42578125" style="123" customWidth="1"/>
    <col min="6916" max="6923" width="10.140625" style="123" customWidth="1"/>
    <col min="6924" max="6930" width="12" style="123" customWidth="1"/>
    <col min="6931" max="7168" width="9.140625" style="123"/>
    <col min="7169" max="7170" width="1.85546875" style="123" customWidth="1"/>
    <col min="7171" max="7171" width="24.42578125" style="123" customWidth="1"/>
    <col min="7172" max="7179" width="10.140625" style="123" customWidth="1"/>
    <col min="7180" max="7186" width="12" style="123" customWidth="1"/>
    <col min="7187" max="7424" width="9.140625" style="123"/>
    <col min="7425" max="7426" width="1.85546875" style="123" customWidth="1"/>
    <col min="7427" max="7427" width="24.42578125" style="123" customWidth="1"/>
    <col min="7428" max="7435" width="10.140625" style="123" customWidth="1"/>
    <col min="7436" max="7442" width="12" style="123" customWidth="1"/>
    <col min="7443" max="7680" width="9.140625" style="123"/>
    <col min="7681" max="7682" width="1.85546875" style="123" customWidth="1"/>
    <col min="7683" max="7683" width="24.42578125" style="123" customWidth="1"/>
    <col min="7684" max="7691" width="10.140625" style="123" customWidth="1"/>
    <col min="7692" max="7698" width="12" style="123" customWidth="1"/>
    <col min="7699" max="7936" width="9.140625" style="123"/>
    <col min="7937" max="7938" width="1.85546875" style="123" customWidth="1"/>
    <col min="7939" max="7939" width="24.42578125" style="123" customWidth="1"/>
    <col min="7940" max="7947" width="10.140625" style="123" customWidth="1"/>
    <col min="7948" max="7954" width="12" style="123" customWidth="1"/>
    <col min="7955" max="8192" width="9.140625" style="123"/>
    <col min="8193" max="8194" width="1.85546875" style="123" customWidth="1"/>
    <col min="8195" max="8195" width="24.42578125" style="123" customWidth="1"/>
    <col min="8196" max="8203" width="10.140625" style="123" customWidth="1"/>
    <col min="8204" max="8210" width="12" style="123" customWidth="1"/>
    <col min="8211" max="8448" width="9.140625" style="123"/>
    <col min="8449" max="8450" width="1.85546875" style="123" customWidth="1"/>
    <col min="8451" max="8451" width="24.42578125" style="123" customWidth="1"/>
    <col min="8452" max="8459" width="10.140625" style="123" customWidth="1"/>
    <col min="8460" max="8466" width="12" style="123" customWidth="1"/>
    <col min="8467" max="8704" width="9.140625" style="123"/>
    <col min="8705" max="8706" width="1.85546875" style="123" customWidth="1"/>
    <col min="8707" max="8707" width="24.42578125" style="123" customWidth="1"/>
    <col min="8708" max="8715" width="10.140625" style="123" customWidth="1"/>
    <col min="8716" max="8722" width="12" style="123" customWidth="1"/>
    <col min="8723" max="8960" width="9.140625" style="123"/>
    <col min="8961" max="8962" width="1.85546875" style="123" customWidth="1"/>
    <col min="8963" max="8963" width="24.42578125" style="123" customWidth="1"/>
    <col min="8964" max="8971" width="10.140625" style="123" customWidth="1"/>
    <col min="8972" max="8978" width="12" style="123" customWidth="1"/>
    <col min="8979" max="9216" width="9.140625" style="123"/>
    <col min="9217" max="9218" width="1.85546875" style="123" customWidth="1"/>
    <col min="9219" max="9219" width="24.42578125" style="123" customWidth="1"/>
    <col min="9220" max="9227" width="10.140625" style="123" customWidth="1"/>
    <col min="9228" max="9234" width="12" style="123" customWidth="1"/>
    <col min="9235" max="9472" width="9.140625" style="123"/>
    <col min="9473" max="9474" width="1.85546875" style="123" customWidth="1"/>
    <col min="9475" max="9475" width="24.42578125" style="123" customWidth="1"/>
    <col min="9476" max="9483" width="10.140625" style="123" customWidth="1"/>
    <col min="9484" max="9490" width="12" style="123" customWidth="1"/>
    <col min="9491" max="9728" width="9.140625" style="123"/>
    <col min="9729" max="9730" width="1.85546875" style="123" customWidth="1"/>
    <col min="9731" max="9731" width="24.42578125" style="123" customWidth="1"/>
    <col min="9732" max="9739" width="10.140625" style="123" customWidth="1"/>
    <col min="9740" max="9746" width="12" style="123" customWidth="1"/>
    <col min="9747" max="9984" width="9.140625" style="123"/>
    <col min="9985" max="9986" width="1.85546875" style="123" customWidth="1"/>
    <col min="9987" max="9987" width="24.42578125" style="123" customWidth="1"/>
    <col min="9988" max="9995" width="10.140625" style="123" customWidth="1"/>
    <col min="9996" max="10002" width="12" style="123" customWidth="1"/>
    <col min="10003" max="10240" width="9.140625" style="123"/>
    <col min="10241" max="10242" width="1.85546875" style="123" customWidth="1"/>
    <col min="10243" max="10243" width="24.42578125" style="123" customWidth="1"/>
    <col min="10244" max="10251" width="10.140625" style="123" customWidth="1"/>
    <col min="10252" max="10258" width="12" style="123" customWidth="1"/>
    <col min="10259" max="10496" width="9.140625" style="123"/>
    <col min="10497" max="10498" width="1.85546875" style="123" customWidth="1"/>
    <col min="10499" max="10499" width="24.42578125" style="123" customWidth="1"/>
    <col min="10500" max="10507" width="10.140625" style="123" customWidth="1"/>
    <col min="10508" max="10514" width="12" style="123" customWidth="1"/>
    <col min="10515" max="10752" width="9.140625" style="123"/>
    <col min="10753" max="10754" width="1.85546875" style="123" customWidth="1"/>
    <col min="10755" max="10755" width="24.42578125" style="123" customWidth="1"/>
    <col min="10756" max="10763" width="10.140625" style="123" customWidth="1"/>
    <col min="10764" max="10770" width="12" style="123" customWidth="1"/>
    <col min="10771" max="11008" width="9.140625" style="123"/>
    <col min="11009" max="11010" width="1.85546875" style="123" customWidth="1"/>
    <col min="11011" max="11011" width="24.42578125" style="123" customWidth="1"/>
    <col min="11012" max="11019" width="10.140625" style="123" customWidth="1"/>
    <col min="11020" max="11026" width="12" style="123" customWidth="1"/>
    <col min="11027" max="11264" width="9.140625" style="123"/>
    <col min="11265" max="11266" width="1.85546875" style="123" customWidth="1"/>
    <col min="11267" max="11267" width="24.42578125" style="123" customWidth="1"/>
    <col min="11268" max="11275" width="10.140625" style="123" customWidth="1"/>
    <col min="11276" max="11282" width="12" style="123" customWidth="1"/>
    <col min="11283" max="11520" width="9.140625" style="123"/>
    <col min="11521" max="11522" width="1.85546875" style="123" customWidth="1"/>
    <col min="11523" max="11523" width="24.42578125" style="123" customWidth="1"/>
    <col min="11524" max="11531" width="10.140625" style="123" customWidth="1"/>
    <col min="11532" max="11538" width="12" style="123" customWidth="1"/>
    <col min="11539" max="11776" width="9.140625" style="123"/>
    <col min="11777" max="11778" width="1.85546875" style="123" customWidth="1"/>
    <col min="11779" max="11779" width="24.42578125" style="123" customWidth="1"/>
    <col min="11780" max="11787" width="10.140625" style="123" customWidth="1"/>
    <col min="11788" max="11794" width="12" style="123" customWidth="1"/>
    <col min="11795" max="12032" width="9.140625" style="123"/>
    <col min="12033" max="12034" width="1.85546875" style="123" customWidth="1"/>
    <col min="12035" max="12035" width="24.42578125" style="123" customWidth="1"/>
    <col min="12036" max="12043" width="10.140625" style="123" customWidth="1"/>
    <col min="12044" max="12050" width="12" style="123" customWidth="1"/>
    <col min="12051" max="12288" width="9.140625" style="123"/>
    <col min="12289" max="12290" width="1.85546875" style="123" customWidth="1"/>
    <col min="12291" max="12291" width="24.42578125" style="123" customWidth="1"/>
    <col min="12292" max="12299" width="10.140625" style="123" customWidth="1"/>
    <col min="12300" max="12306" width="12" style="123" customWidth="1"/>
    <col min="12307" max="12544" width="9.140625" style="123"/>
    <col min="12545" max="12546" width="1.85546875" style="123" customWidth="1"/>
    <col min="12547" max="12547" width="24.42578125" style="123" customWidth="1"/>
    <col min="12548" max="12555" width="10.140625" style="123" customWidth="1"/>
    <col min="12556" max="12562" width="12" style="123" customWidth="1"/>
    <col min="12563" max="12800" width="9.140625" style="123"/>
    <col min="12801" max="12802" width="1.85546875" style="123" customWidth="1"/>
    <col min="12803" max="12803" width="24.42578125" style="123" customWidth="1"/>
    <col min="12804" max="12811" width="10.140625" style="123" customWidth="1"/>
    <col min="12812" max="12818" width="12" style="123" customWidth="1"/>
    <col min="12819" max="13056" width="9.140625" style="123"/>
    <col min="13057" max="13058" width="1.85546875" style="123" customWidth="1"/>
    <col min="13059" max="13059" width="24.42578125" style="123" customWidth="1"/>
    <col min="13060" max="13067" width="10.140625" style="123" customWidth="1"/>
    <col min="13068" max="13074" width="12" style="123" customWidth="1"/>
    <col min="13075" max="13312" width="9.140625" style="123"/>
    <col min="13313" max="13314" width="1.85546875" style="123" customWidth="1"/>
    <col min="13315" max="13315" width="24.42578125" style="123" customWidth="1"/>
    <col min="13316" max="13323" width="10.140625" style="123" customWidth="1"/>
    <col min="13324" max="13330" width="12" style="123" customWidth="1"/>
    <col min="13331" max="13568" width="9.140625" style="123"/>
    <col min="13569" max="13570" width="1.85546875" style="123" customWidth="1"/>
    <col min="13571" max="13571" width="24.42578125" style="123" customWidth="1"/>
    <col min="13572" max="13579" width="10.140625" style="123" customWidth="1"/>
    <col min="13580" max="13586" width="12" style="123" customWidth="1"/>
    <col min="13587" max="13824" width="9.140625" style="123"/>
    <col min="13825" max="13826" width="1.85546875" style="123" customWidth="1"/>
    <col min="13827" max="13827" width="24.42578125" style="123" customWidth="1"/>
    <col min="13828" max="13835" width="10.140625" style="123" customWidth="1"/>
    <col min="13836" max="13842" width="12" style="123" customWidth="1"/>
    <col min="13843" max="14080" width="9.140625" style="123"/>
    <col min="14081" max="14082" width="1.85546875" style="123" customWidth="1"/>
    <col min="14083" max="14083" width="24.42578125" style="123" customWidth="1"/>
    <col min="14084" max="14091" width="10.140625" style="123" customWidth="1"/>
    <col min="14092" max="14098" width="12" style="123" customWidth="1"/>
    <col min="14099" max="14336" width="9.140625" style="123"/>
    <col min="14337" max="14338" width="1.85546875" style="123" customWidth="1"/>
    <col min="14339" max="14339" width="24.42578125" style="123" customWidth="1"/>
    <col min="14340" max="14347" width="10.140625" style="123" customWidth="1"/>
    <col min="14348" max="14354" width="12" style="123" customWidth="1"/>
    <col min="14355" max="14592" width="9.140625" style="123"/>
    <col min="14593" max="14594" width="1.85546875" style="123" customWidth="1"/>
    <col min="14595" max="14595" width="24.42578125" style="123" customWidth="1"/>
    <col min="14596" max="14603" width="10.140625" style="123" customWidth="1"/>
    <col min="14604" max="14610" width="12" style="123" customWidth="1"/>
    <col min="14611" max="14848" width="9.140625" style="123"/>
    <col min="14849" max="14850" width="1.85546875" style="123" customWidth="1"/>
    <col min="14851" max="14851" width="24.42578125" style="123" customWidth="1"/>
    <col min="14852" max="14859" width="10.140625" style="123" customWidth="1"/>
    <col min="14860" max="14866" width="12" style="123" customWidth="1"/>
    <col min="14867" max="15104" width="9.140625" style="123"/>
    <col min="15105" max="15106" width="1.85546875" style="123" customWidth="1"/>
    <col min="15107" max="15107" width="24.42578125" style="123" customWidth="1"/>
    <col min="15108" max="15115" width="10.140625" style="123" customWidth="1"/>
    <col min="15116" max="15122" width="12" style="123" customWidth="1"/>
    <col min="15123" max="15360" width="9.140625" style="123"/>
    <col min="15361" max="15362" width="1.85546875" style="123" customWidth="1"/>
    <col min="15363" max="15363" width="24.42578125" style="123" customWidth="1"/>
    <col min="15364" max="15371" width="10.140625" style="123" customWidth="1"/>
    <col min="15372" max="15378" width="12" style="123" customWidth="1"/>
    <col min="15379" max="15616" width="9.140625" style="123"/>
    <col min="15617" max="15618" width="1.85546875" style="123" customWidth="1"/>
    <col min="15619" max="15619" width="24.42578125" style="123" customWidth="1"/>
    <col min="15620" max="15627" width="10.140625" style="123" customWidth="1"/>
    <col min="15628" max="15634" width="12" style="123" customWidth="1"/>
    <col min="15635" max="15872" width="9.140625" style="123"/>
    <col min="15873" max="15874" width="1.85546875" style="123" customWidth="1"/>
    <col min="15875" max="15875" width="24.42578125" style="123" customWidth="1"/>
    <col min="15876" max="15883" width="10.140625" style="123" customWidth="1"/>
    <col min="15884" max="15890" width="12" style="123" customWidth="1"/>
    <col min="15891" max="16128" width="9.140625" style="123"/>
    <col min="16129" max="16130" width="1.85546875" style="123" customWidth="1"/>
    <col min="16131" max="16131" width="24.42578125" style="123" customWidth="1"/>
    <col min="16132" max="16139" width="10.140625" style="123" customWidth="1"/>
    <col min="16140" max="16146" width="12" style="123" customWidth="1"/>
    <col min="16147" max="16384" width="9.140625" style="123"/>
  </cols>
  <sheetData>
    <row r="1" spans="1:19" ht="17.45" customHeigh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9" ht="14.25" customHeight="1">
      <c r="B2" s="124"/>
      <c r="Q2" s="125" t="s">
        <v>100</v>
      </c>
    </row>
    <row r="3" spans="1:19" ht="21.2" customHeight="1">
      <c r="A3" s="126" t="s">
        <v>101</v>
      </c>
      <c r="B3" s="127"/>
      <c r="C3" s="128"/>
      <c r="D3" s="128"/>
      <c r="E3" s="128"/>
      <c r="F3" s="128"/>
      <c r="G3" s="128"/>
      <c r="H3" s="128"/>
      <c r="I3" s="129"/>
      <c r="J3" s="129"/>
      <c r="K3" s="129"/>
      <c r="L3" s="129"/>
      <c r="M3" s="129"/>
      <c r="N3" s="129"/>
      <c r="O3" s="129"/>
      <c r="P3" s="129"/>
      <c r="Q3" s="130"/>
      <c r="R3" s="129"/>
      <c r="S3" s="129"/>
    </row>
    <row r="4" spans="1:19" ht="17.45" customHeight="1">
      <c r="A4" s="128"/>
      <c r="B4" s="128"/>
      <c r="C4" s="128"/>
      <c r="D4" s="131" t="s">
        <v>102</v>
      </c>
      <c r="E4" s="132"/>
      <c r="F4" s="133"/>
      <c r="G4" s="131" t="s">
        <v>103</v>
      </c>
      <c r="H4" s="134"/>
      <c r="I4" s="135"/>
      <c r="J4" s="135"/>
      <c r="K4" s="135"/>
      <c r="L4" s="135"/>
      <c r="M4" s="135"/>
      <c r="N4" s="135"/>
      <c r="O4" s="135"/>
      <c r="P4" s="135"/>
      <c r="Q4" s="136"/>
      <c r="R4" s="129"/>
      <c r="S4" s="129"/>
    </row>
    <row r="5" spans="1:19" ht="17.45" customHeight="1">
      <c r="A5" s="137" t="s">
        <v>104</v>
      </c>
      <c r="B5" s="138"/>
      <c r="C5" s="139"/>
      <c r="D5" s="140">
        <v>50100</v>
      </c>
      <c r="E5" s="141">
        <v>52100</v>
      </c>
      <c r="F5" s="142">
        <v>65105</v>
      </c>
      <c r="G5" s="143">
        <v>50200</v>
      </c>
      <c r="H5" s="141">
        <v>52200</v>
      </c>
      <c r="I5" s="141">
        <v>54100</v>
      </c>
      <c r="J5" s="141">
        <v>56100</v>
      </c>
      <c r="K5" s="141">
        <v>57105</v>
      </c>
      <c r="L5" s="141">
        <v>63100</v>
      </c>
      <c r="M5" s="141">
        <v>64100</v>
      </c>
      <c r="N5" s="141">
        <v>65100</v>
      </c>
      <c r="O5" s="141">
        <v>65105</v>
      </c>
      <c r="P5" s="141">
        <v>66100</v>
      </c>
      <c r="Q5" s="142">
        <v>66209</v>
      </c>
      <c r="R5" s="144"/>
      <c r="S5" s="129"/>
    </row>
    <row r="6" spans="1:19" ht="17.45" customHeight="1">
      <c r="A6" s="145"/>
      <c r="B6" s="146" t="s">
        <v>105</v>
      </c>
      <c r="C6" s="147"/>
      <c r="D6" s="148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44"/>
      <c r="S6" s="129"/>
    </row>
    <row r="7" spans="1:19" ht="17.45" customHeight="1">
      <c r="A7" s="145"/>
      <c r="B7" s="146" t="s">
        <v>106</v>
      </c>
      <c r="C7" s="147"/>
      <c r="D7" s="151"/>
      <c r="E7" s="150"/>
      <c r="F7" s="150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4"/>
      <c r="S7" s="129"/>
    </row>
    <row r="8" spans="1:19" ht="17.45" customHeight="1">
      <c r="A8" s="152"/>
      <c r="B8" s="153"/>
      <c r="C8" s="153"/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144"/>
      <c r="S8" s="129"/>
    </row>
    <row r="9" spans="1:19" ht="17.45" customHeight="1">
      <c r="A9" s="157" t="s">
        <v>107</v>
      </c>
      <c r="B9" s="146"/>
      <c r="C9" s="146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44"/>
      <c r="S9" s="129"/>
    </row>
    <row r="10" spans="1:19" ht="17.45" customHeight="1">
      <c r="A10" s="145"/>
      <c r="B10" s="146" t="s">
        <v>108</v>
      </c>
      <c r="C10" s="147"/>
      <c r="D10" s="161">
        <f>D6*0</f>
        <v>0</v>
      </c>
      <c r="E10" s="161">
        <f>E6*0</f>
        <v>0</v>
      </c>
      <c r="F10" s="161">
        <f>F6*0</f>
        <v>0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44"/>
      <c r="S10" s="129"/>
    </row>
    <row r="11" spans="1:19" ht="17.45" customHeight="1">
      <c r="A11" s="145"/>
      <c r="B11" s="146" t="s">
        <v>109</v>
      </c>
      <c r="C11" s="147"/>
      <c r="D11" s="163"/>
      <c r="E11" s="164"/>
      <c r="F11" s="164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44"/>
      <c r="S11" s="129"/>
    </row>
    <row r="12" spans="1:19" ht="17.45" customHeight="1">
      <c r="A12" s="145"/>
      <c r="B12" s="146" t="s">
        <v>110</v>
      </c>
      <c r="C12" s="147"/>
      <c r="D12" s="163"/>
      <c r="E12" s="164"/>
      <c r="F12" s="164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44"/>
      <c r="S12" s="129"/>
    </row>
    <row r="13" spans="1:19" ht="17.45" customHeight="1">
      <c r="A13" s="145"/>
      <c r="B13" s="146" t="s">
        <v>111</v>
      </c>
      <c r="C13" s="147"/>
      <c r="D13" s="163"/>
      <c r="E13" s="164"/>
      <c r="F13" s="164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44"/>
      <c r="S13" s="129"/>
    </row>
    <row r="14" spans="1:19" ht="17.45" customHeight="1">
      <c r="A14" s="145"/>
      <c r="B14" s="146" t="s">
        <v>112</v>
      </c>
      <c r="C14" s="147"/>
      <c r="D14" s="163"/>
      <c r="E14" s="164"/>
      <c r="F14" s="164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44"/>
      <c r="S14" s="129"/>
    </row>
    <row r="15" spans="1:19" ht="17.45" customHeight="1">
      <c r="A15" s="145"/>
      <c r="B15" s="146" t="s">
        <v>113</v>
      </c>
      <c r="C15" s="147"/>
      <c r="D15" s="163"/>
      <c r="E15" s="164"/>
      <c r="F15" s="164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44"/>
      <c r="S15" s="129"/>
    </row>
    <row r="16" spans="1:19" ht="17.45" customHeight="1">
      <c r="A16" s="152"/>
      <c r="B16" s="165"/>
      <c r="C16" s="166" t="s">
        <v>114</v>
      </c>
      <c r="D16" s="161">
        <f>SUM(D10:D15)</f>
        <v>0</v>
      </c>
      <c r="E16" s="161">
        <f>SUM(E10:E15)</f>
        <v>0</v>
      </c>
      <c r="F16" s="161">
        <f>SUM(F10:F15)</f>
        <v>0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44"/>
      <c r="S16" s="129"/>
    </row>
    <row r="17" spans="1:32" ht="17.45" customHeight="1">
      <c r="A17" s="152"/>
      <c r="B17" s="165"/>
      <c r="C17" s="167" t="s">
        <v>115</v>
      </c>
      <c r="D17" s="168">
        <v>50310</v>
      </c>
      <c r="E17" s="168">
        <v>52210</v>
      </c>
      <c r="F17" s="168">
        <v>65115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</row>
    <row r="18" spans="1:32" ht="17.45" customHeight="1">
      <c r="A18" s="152"/>
      <c r="B18" s="153"/>
      <c r="C18" s="153"/>
      <c r="D18" s="169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</row>
    <row r="19" spans="1:32" ht="17.45" customHeight="1">
      <c r="A19" s="157" t="s">
        <v>116</v>
      </c>
      <c r="B19" s="174"/>
      <c r="C19" s="146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  <c r="R19" s="144"/>
      <c r="S19" s="129"/>
    </row>
    <row r="20" spans="1:32" ht="17.45" customHeight="1">
      <c r="A20" s="145"/>
      <c r="B20" s="146" t="s">
        <v>117</v>
      </c>
      <c r="C20" s="147"/>
      <c r="D20" s="161">
        <f>D6*0.062</f>
        <v>0</v>
      </c>
      <c r="E20" s="161">
        <f>E6*0.062</f>
        <v>0</v>
      </c>
      <c r="F20" s="161">
        <f>F6*0.062</f>
        <v>0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44"/>
      <c r="S20" s="129"/>
    </row>
    <row r="21" spans="1:32" ht="17.45" customHeight="1">
      <c r="A21" s="145"/>
      <c r="B21" s="146" t="s">
        <v>118</v>
      </c>
      <c r="C21" s="147"/>
      <c r="D21" s="161">
        <f>D6*0.0145</f>
        <v>0</v>
      </c>
      <c r="E21" s="161">
        <f>E6*0.0145</f>
        <v>0</v>
      </c>
      <c r="F21" s="161">
        <f>F6*0.0145</f>
        <v>0</v>
      </c>
      <c r="G21" s="161">
        <f>G7*0.0145</f>
        <v>0</v>
      </c>
      <c r="H21" s="161">
        <f>H7*0.0145</f>
        <v>0</v>
      </c>
      <c r="I21" s="161">
        <f>I7*0.0145</f>
        <v>0</v>
      </c>
      <c r="J21" s="161">
        <f>J7*0.0145</f>
        <v>0</v>
      </c>
      <c r="K21" s="161">
        <f>K7*0.0145</f>
        <v>0</v>
      </c>
      <c r="L21" s="161">
        <f t="shared" ref="L21:Q21" si="0">L7*0.0145</f>
        <v>0</v>
      </c>
      <c r="M21" s="161">
        <f t="shared" si="0"/>
        <v>0</v>
      </c>
      <c r="N21" s="161">
        <f t="shared" si="0"/>
        <v>0</v>
      </c>
      <c r="O21" s="161">
        <f t="shared" si="0"/>
        <v>0</v>
      </c>
      <c r="P21" s="161">
        <f t="shared" si="0"/>
        <v>0</v>
      </c>
      <c r="Q21" s="161">
        <f t="shared" si="0"/>
        <v>0</v>
      </c>
      <c r="R21" s="144"/>
      <c r="S21" s="129"/>
    </row>
    <row r="22" spans="1:32" ht="17.45" customHeight="1">
      <c r="A22" s="145"/>
      <c r="B22" s="146" t="s">
        <v>119</v>
      </c>
      <c r="C22" s="147"/>
      <c r="D22" s="175"/>
      <c r="E22" s="162"/>
      <c r="F22" s="162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44"/>
      <c r="S22" s="129"/>
    </row>
    <row r="23" spans="1:32" ht="17.45" customHeight="1">
      <c r="A23" s="176"/>
      <c r="B23" s="177"/>
      <c r="C23" s="166" t="s">
        <v>114</v>
      </c>
      <c r="D23" s="161">
        <f t="shared" ref="D23:Q23" si="1">SUM(D20:D22)</f>
        <v>0</v>
      </c>
      <c r="E23" s="161">
        <f t="shared" si="1"/>
        <v>0</v>
      </c>
      <c r="F23" s="161">
        <f t="shared" si="1"/>
        <v>0</v>
      </c>
      <c r="G23" s="161">
        <f t="shared" si="1"/>
        <v>0</v>
      </c>
      <c r="H23" s="161">
        <f t="shared" si="1"/>
        <v>0</v>
      </c>
      <c r="I23" s="161">
        <f t="shared" si="1"/>
        <v>0</v>
      </c>
      <c r="J23" s="161">
        <f t="shared" si="1"/>
        <v>0</v>
      </c>
      <c r="K23" s="161">
        <f t="shared" si="1"/>
        <v>0</v>
      </c>
      <c r="L23" s="161">
        <f t="shared" si="1"/>
        <v>0</v>
      </c>
      <c r="M23" s="161">
        <f t="shared" si="1"/>
        <v>0</v>
      </c>
      <c r="N23" s="161">
        <f t="shared" si="1"/>
        <v>0</v>
      </c>
      <c r="O23" s="161">
        <f t="shared" si="1"/>
        <v>0</v>
      </c>
      <c r="P23" s="161">
        <f t="shared" si="1"/>
        <v>0</v>
      </c>
      <c r="Q23" s="161">
        <f t="shared" si="1"/>
        <v>0</v>
      </c>
      <c r="R23" s="129"/>
      <c r="S23" s="129"/>
    </row>
    <row r="24" spans="1:32" ht="17.45" customHeight="1">
      <c r="A24" s="178"/>
      <c r="B24" s="167"/>
      <c r="C24" s="167" t="s">
        <v>120</v>
      </c>
      <c r="D24" s="167">
        <v>50320</v>
      </c>
      <c r="E24" s="167">
        <v>52220</v>
      </c>
      <c r="F24" s="167">
        <v>65125</v>
      </c>
      <c r="G24" s="167">
        <v>50320</v>
      </c>
      <c r="H24" s="167">
        <v>52220</v>
      </c>
      <c r="I24" s="167">
        <v>54120</v>
      </c>
      <c r="J24" s="167">
        <v>56120</v>
      </c>
      <c r="K24" s="167">
        <v>57125</v>
      </c>
      <c r="L24" s="167">
        <v>63120</v>
      </c>
      <c r="M24" s="167">
        <v>64120</v>
      </c>
      <c r="N24" s="167">
        <v>65220</v>
      </c>
      <c r="O24" s="167">
        <v>65125</v>
      </c>
      <c r="P24" s="167">
        <v>66120</v>
      </c>
      <c r="Q24" s="179">
        <v>66229</v>
      </c>
    </row>
    <row r="25" spans="1:32" ht="17.45" customHeight="1">
      <c r="A25" s="180"/>
      <c r="B25" s="153"/>
      <c r="C25" s="153"/>
      <c r="D25" s="167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81"/>
      <c r="R25" s="129"/>
      <c r="S25" s="129"/>
    </row>
    <row r="26" spans="1:32" ht="17.45" customHeight="1">
      <c r="A26" s="182" t="s">
        <v>121</v>
      </c>
      <c r="B26" s="146"/>
      <c r="C26" s="146"/>
      <c r="D26" s="183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</row>
    <row r="27" spans="1:32" ht="17.45" customHeight="1">
      <c r="A27" s="182"/>
      <c r="B27" s="146" t="s">
        <v>122</v>
      </c>
      <c r="C27" s="146"/>
      <c r="D27" s="184">
        <f t="shared" ref="D27:Q27" si="2">0.0525*SUM(D6:D7)</f>
        <v>0</v>
      </c>
      <c r="E27" s="184">
        <f t="shared" si="2"/>
        <v>0</v>
      </c>
      <c r="F27" s="184">
        <f t="shared" si="2"/>
        <v>0</v>
      </c>
      <c r="G27" s="184">
        <f t="shared" si="2"/>
        <v>0</v>
      </c>
      <c r="H27" s="184">
        <f t="shared" si="2"/>
        <v>0</v>
      </c>
      <c r="I27" s="184">
        <f t="shared" si="2"/>
        <v>0</v>
      </c>
      <c r="J27" s="184">
        <f t="shared" si="2"/>
        <v>0</v>
      </c>
      <c r="K27" s="184">
        <f t="shared" si="2"/>
        <v>0</v>
      </c>
      <c r="L27" s="184">
        <f t="shared" si="2"/>
        <v>0</v>
      </c>
      <c r="M27" s="184">
        <f t="shared" si="2"/>
        <v>0</v>
      </c>
      <c r="N27" s="184">
        <f t="shared" si="2"/>
        <v>0</v>
      </c>
      <c r="O27" s="184">
        <f t="shared" si="2"/>
        <v>0</v>
      </c>
      <c r="P27" s="184">
        <f t="shared" si="2"/>
        <v>0</v>
      </c>
      <c r="Q27" s="185">
        <f t="shared" si="2"/>
        <v>0</v>
      </c>
    </row>
    <row r="28" spans="1:32" ht="17.45" customHeight="1">
      <c r="A28" s="186"/>
      <c r="B28" s="153" t="s">
        <v>123</v>
      </c>
      <c r="C28" s="153"/>
      <c r="D28" s="187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</row>
    <row r="29" spans="1:32" ht="17.45" customHeight="1">
      <c r="A29" s="176"/>
      <c r="B29" s="177"/>
      <c r="C29" s="190" t="s">
        <v>114</v>
      </c>
      <c r="D29" s="161">
        <f>SUM(D27:D28)</f>
        <v>0</v>
      </c>
      <c r="E29" s="161">
        <f t="shared" ref="E29:J29" si="3">SUM(E27:E28)</f>
        <v>0</v>
      </c>
      <c r="F29" s="161">
        <f t="shared" si="3"/>
        <v>0</v>
      </c>
      <c r="G29" s="161">
        <f t="shared" si="3"/>
        <v>0</v>
      </c>
      <c r="H29" s="161">
        <f t="shared" si="3"/>
        <v>0</v>
      </c>
      <c r="I29" s="161">
        <f t="shared" si="3"/>
        <v>0</v>
      </c>
      <c r="J29" s="161">
        <f t="shared" si="3"/>
        <v>0</v>
      </c>
      <c r="K29" s="161">
        <f>SUM(K27:K28)</f>
        <v>0</v>
      </c>
      <c r="L29" s="161">
        <f t="shared" ref="L29:Q29" si="4">SUM(L27:L28)</f>
        <v>0</v>
      </c>
      <c r="M29" s="161">
        <f t="shared" si="4"/>
        <v>0</v>
      </c>
      <c r="N29" s="161">
        <f t="shared" si="4"/>
        <v>0</v>
      </c>
      <c r="O29" s="161">
        <f t="shared" si="4"/>
        <v>0</v>
      </c>
      <c r="P29" s="161">
        <f t="shared" si="4"/>
        <v>0</v>
      </c>
      <c r="Q29" s="161">
        <f t="shared" si="4"/>
        <v>0</v>
      </c>
    </row>
    <row r="30" spans="1:32" ht="17.45" customHeight="1">
      <c r="A30" s="191"/>
      <c r="B30" s="192"/>
      <c r="C30" s="183" t="s">
        <v>124</v>
      </c>
      <c r="D30" s="193">
        <v>50330</v>
      </c>
      <c r="E30" s="192">
        <v>52230</v>
      </c>
      <c r="F30" s="192">
        <v>65135</v>
      </c>
      <c r="G30" s="192">
        <v>50330</v>
      </c>
      <c r="H30" s="192">
        <v>52230</v>
      </c>
      <c r="I30" s="192">
        <v>54130</v>
      </c>
      <c r="J30" s="192">
        <v>56130</v>
      </c>
      <c r="K30" s="192">
        <v>57135</v>
      </c>
      <c r="L30" s="192">
        <v>63130</v>
      </c>
      <c r="M30" s="192">
        <v>64130</v>
      </c>
      <c r="N30" s="192">
        <v>65230</v>
      </c>
      <c r="O30" s="192">
        <v>65135</v>
      </c>
      <c r="P30" s="192">
        <v>66130</v>
      </c>
      <c r="Q30" s="194">
        <v>66239</v>
      </c>
    </row>
    <row r="31" spans="1:32" ht="17.45" customHeight="1">
      <c r="A31" s="195"/>
      <c r="B31" s="153"/>
      <c r="C31" s="153"/>
      <c r="D31" s="167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4" spans="1:1" ht="17.45" customHeight="1">
      <c r="A34" s="196" t="s">
        <v>125</v>
      </c>
    </row>
    <row r="35" spans="1:1" ht="17.45" customHeight="1">
      <c r="A35" s="197" t="s">
        <v>126</v>
      </c>
    </row>
    <row r="36" spans="1:1" ht="17.45" customHeight="1">
      <c r="A36" s="196" t="s">
        <v>127</v>
      </c>
    </row>
  </sheetData>
  <printOptions horizontalCentered="1"/>
  <pageMargins left="0.5" right="0.5" top="0.5" bottom="0.5" header="0.5" footer="0.5"/>
  <pageSetup scale="7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R&amp;E</vt:lpstr>
      <vt:lpstr>JLA</vt:lpstr>
      <vt:lpstr>FLSA</vt:lpstr>
      <vt:lpstr>EBW</vt:lpstr>
      <vt:lpstr>FLSA!Print_Area</vt:lpstr>
      <vt:lpstr>'R&amp;E'!Print_Area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Goss, Sofia@CDFA</dc:creator>
  <cp:lastModifiedBy>Goss, Sofia@CDFA</cp:lastModifiedBy>
  <dcterms:created xsi:type="dcterms:W3CDTF">2019-09-05T22:41:45Z</dcterms:created>
  <dcterms:modified xsi:type="dcterms:W3CDTF">2019-09-05T22:47:33Z</dcterms:modified>
</cp:coreProperties>
</file>