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3660" windowWidth="11295" windowHeight="6495" activeTab="2"/>
  </bookViews>
  <sheets>
    <sheet name="R&amp;E" sheetId="1" r:id="rId1"/>
    <sheet name="JLA" sheetId="2" r:id="rId2"/>
    <sheet name="FLSA" sheetId="3" r:id="rId3"/>
    <sheet name="EBW" sheetId="4" r:id="rId4"/>
  </sheets>
  <definedNames>
    <definedName name="_xlnm.Print_Area" localSheetId="2">'FLSA'!$A$1:$F$38</definedName>
    <definedName name="_xlnm.Print_Area" localSheetId="0">'R&amp;E'!$A$1:$U$46</definedName>
  </definedNames>
  <calcPr fullCalcOnLoad="1"/>
</workbook>
</file>

<file path=xl/sharedStrings.xml><?xml version="1.0" encoding="utf-8"?>
<sst xmlns="http://schemas.openxmlformats.org/spreadsheetml/2006/main" count="159" uniqueCount="133">
  <si>
    <t>Acct.</t>
  </si>
  <si>
    <t>Actual</t>
  </si>
  <si>
    <t>Budgeted</t>
  </si>
  <si>
    <t>Estimated</t>
  </si>
  <si>
    <t>Proposed</t>
  </si>
  <si>
    <t>No.</t>
  </si>
  <si>
    <t>NET EFFECT</t>
  </si>
  <si>
    <t>W-JLA</t>
  </si>
  <si>
    <t>AUCTION REVENUES:</t>
  </si>
  <si>
    <t xml:space="preserve">     Percentage from Auction Sales</t>
  </si>
  <si>
    <t xml:space="preserve">     Sponsorships</t>
  </si>
  <si>
    <t xml:space="preserve">     Advertising Sales</t>
  </si>
  <si>
    <t xml:space="preserve">     Reimbursements</t>
  </si>
  <si>
    <t xml:space="preserve">     Prior Year Revenue Adjustment</t>
  </si>
  <si>
    <t xml:space="preserve">     Other (List)</t>
  </si>
  <si>
    <t xml:space="preserve">          TOTAL REVENUES</t>
  </si>
  <si>
    <t xml:space="preserve">  TOTAL RESOURCES AVAILABLE</t>
  </si>
  <si>
    <t>AUCTION EXPENDITURES:</t>
  </si>
  <si>
    <t xml:space="preserve">     Jr. Livestock BBQ, lunch, dinner, etc.</t>
  </si>
  <si>
    <t xml:space="preserve">     Labor Costs</t>
  </si>
  <si>
    <t xml:space="preserve">     Employee Benefits</t>
  </si>
  <si>
    <t xml:space="preserve">     Payroll Taxes</t>
  </si>
  <si>
    <t xml:space="preserve">     Worker's Compensation Insurance</t>
  </si>
  <si>
    <t xml:space="preserve">     Supplies &amp; Expense</t>
  </si>
  <si>
    <t xml:space="preserve">     Publicity and Marketing</t>
  </si>
  <si>
    <t xml:space="preserve">     Leases and /or Rentals</t>
  </si>
  <si>
    <t xml:space="preserve">     Fuel &amp; Utilities</t>
  </si>
  <si>
    <t xml:space="preserve">          TOTAL EXPENDITURES</t>
  </si>
  <si>
    <t xml:space="preserve">INFORMATION ONLY: </t>
  </si>
  <si>
    <t xml:space="preserve"> Payment from Buyers / Payment to Sellers</t>
  </si>
  <si>
    <t>(Excluding the percentage retained to offset the expenses)</t>
  </si>
  <si>
    <t>Percentage retained by fair/committee</t>
  </si>
  <si>
    <t>%</t>
  </si>
  <si>
    <t>W-FLSA</t>
  </si>
  <si>
    <t>FAIR LABOR STANDARDS ACT (FLSA) RECREATIONAL EXEMPTION</t>
  </si>
  <si>
    <t>METHOD OF DETERMINING APPLICABILITY OF RECREATIONAL EXEMPTION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</si>
  <si>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</si>
  <si>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</si>
  <si>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</si>
  <si>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</si>
  <si>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</si>
  <si>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</si>
  <si>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</si>
  <si>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</si>
  <si>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</si>
  <si>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TOTAL</t>
  </si>
  <si>
    <t>Lowest six months:</t>
  </si>
  <si>
    <t>Highest six months:</t>
  </si>
  <si>
    <t>W-EB</t>
  </si>
  <si>
    <t>Employee Benefits and Payroll Taxes</t>
  </si>
  <si>
    <t>Salaries:</t>
  </si>
  <si>
    <t>Medical Ins. Prem.</t>
  </si>
  <si>
    <t>Dental Ins. Prem.</t>
  </si>
  <si>
    <t>Vision Ins. Prem.</t>
  </si>
  <si>
    <t>Life Ins. Prem.</t>
  </si>
  <si>
    <t>Other Benefits</t>
  </si>
  <si>
    <t>TOTAL - Forward to</t>
  </si>
  <si>
    <t>Appropriate Benefit Account</t>
  </si>
  <si>
    <t>Payroll Taxes (Employer's portion):</t>
  </si>
  <si>
    <t>Social Security (OASDI) @ 6.2%</t>
  </si>
  <si>
    <t>Hospital Ins. (HI) @ 1.45%</t>
  </si>
  <si>
    <t>Appropriate Tax Account</t>
  </si>
  <si>
    <t>Volunteers</t>
  </si>
  <si>
    <t>Appropriate WC Account</t>
  </si>
  <si>
    <t>IMPORTANT:</t>
  </si>
  <si>
    <t>BUDGET WORKSHEET</t>
  </si>
  <si>
    <t>Projected</t>
  </si>
  <si>
    <t>TOTAL AVAILABLE FUNDS</t>
  </si>
  <si>
    <t xml:space="preserve">     Prior Year Expense Adjustment</t>
  </si>
  <si>
    <r>
      <t xml:space="preserve">The totals on this worksheet </t>
    </r>
    <r>
      <rPr>
        <b/>
        <i/>
        <sz val="12"/>
        <rFont val="Univers"/>
        <family val="2"/>
      </rPr>
      <t>do not</t>
    </r>
    <r>
      <rPr>
        <sz val="12"/>
        <rFont val="Univers"/>
        <family val="2"/>
      </rPr>
      <t xml:space="preserve"> carry forward to budget pages.</t>
    </r>
  </si>
  <si>
    <t>RUNNING BUDGET COMPARISON</t>
  </si>
  <si>
    <t>BUDGETED</t>
  </si>
  <si>
    <t>PROJECTED</t>
  </si>
  <si>
    <t>VAR $</t>
  </si>
  <si>
    <t>VAR %</t>
  </si>
  <si>
    <t>BEGINNING OPERATING RESERVE, ACCT 29100</t>
  </si>
  <si>
    <t>REVENUE EARNED</t>
  </si>
  <si>
    <t>State Allocation (Local Base Allocation Only)</t>
  </si>
  <si>
    <t>Operating Revenue</t>
  </si>
  <si>
    <t>Admissions to Grounds</t>
  </si>
  <si>
    <t>Commercial Space</t>
  </si>
  <si>
    <t>Concessions</t>
  </si>
  <si>
    <t>Exhibits</t>
  </si>
  <si>
    <t>Great Western Livestock Show</t>
  </si>
  <si>
    <t>Satellite Wagering</t>
  </si>
  <si>
    <t>Fair Attractions</t>
  </si>
  <si>
    <t>Interim Attractions</t>
  </si>
  <si>
    <t>Miscellaneous Fair</t>
  </si>
  <si>
    <t>Miscellaneous Non-Fair Programs</t>
  </si>
  <si>
    <t>Interim Revenue</t>
  </si>
  <si>
    <t>Prior Year Revenue Adjustment</t>
  </si>
  <si>
    <t>Other Operating Revenue</t>
  </si>
  <si>
    <t>TOTAL OPERATING REVENUE</t>
  </si>
  <si>
    <t>EXPENSES INCURRED</t>
  </si>
  <si>
    <t>Operating Expenses</t>
  </si>
  <si>
    <t>Administration</t>
  </si>
  <si>
    <t>Maintenance &amp; General Operations</t>
  </si>
  <si>
    <t>Publicity</t>
  </si>
  <si>
    <t>Attendance Operations</t>
  </si>
  <si>
    <t>Premiums</t>
  </si>
  <si>
    <t>Fair Entertainment Expense</t>
  </si>
  <si>
    <t>Interim Entertainment Expense</t>
  </si>
  <si>
    <t>Equipment (Funded by Fair)</t>
  </si>
  <si>
    <t>Prior Year Expense Adjustment</t>
  </si>
  <si>
    <t xml:space="preserve">Cash (over/under) </t>
  </si>
  <si>
    <t>Capital Expenditures (Funded by Fair)</t>
  </si>
  <si>
    <t>TOTAL EXPENSES INCURRED</t>
  </si>
  <si>
    <t>ENDING OPERATING RESERVE, ACCT 29100</t>
  </si>
  <si>
    <t>Depreciation Expense</t>
  </si>
  <si>
    <t>be budgeted for temporary employees accordingly.</t>
  </si>
  <si>
    <t>Retirement Contribution</t>
  </si>
  <si>
    <t>RESOURCES, JANUARY 1:</t>
  </si>
  <si>
    <t>RESOURCES, DECEMBER 31:</t>
  </si>
  <si>
    <t>Worker's Compensation *</t>
  </si>
  <si>
    <t>Benefits (Employer's portion): *</t>
  </si>
  <si>
    <t>* Contact appropriate provider (e.g. CFSA) for current rates and modify formulas as appropriate for your organization.</t>
  </si>
  <si>
    <t>Total form Sch 6A</t>
  </si>
  <si>
    <t>Total from Sch 6B</t>
  </si>
  <si>
    <t>Schedule 6A</t>
  </si>
  <si>
    <t>Schedule 6B</t>
  </si>
  <si>
    <t>Schedule 6A &amp; 6B</t>
  </si>
  <si>
    <t>Fair Name:  _______________________________</t>
  </si>
  <si>
    <t>Lowest six months/highest six months:</t>
  </si>
  <si>
    <t>The total of the lowest six months divided by the total of the highest six months.</t>
  </si>
  <si>
    <t>October</t>
  </si>
  <si>
    <t>November</t>
  </si>
  <si>
    <t>December</t>
  </si>
  <si>
    <t>DO NOT INCLUDE STATE FUNDING</t>
  </si>
  <si>
    <t>If the result exceeds 33 1/3% or .333, your exemption is lost for next year and overtime should</t>
  </si>
  <si>
    <t xml:space="preserve">SUMMARY OF JUNIOR LIVESTOCK AUCTION </t>
  </si>
  <si>
    <t>PST fees @$2.45 ($4.45 if CFSA used)</t>
  </si>
  <si>
    <t>Accrued Revenue and Expenses - 2017</t>
  </si>
  <si>
    <t>2017 Monthly Cash Receipts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</si>
</sst>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m"/>
    <numFmt numFmtId="166" formatCode="#,##0.000_);[Red]\(#,##0.000\)"/>
    <numFmt numFmtId="167" formatCode="#,##0.0000_);[Red]\(#,##0.0000\)"/>
    <numFmt numFmtId="168" formatCode="#,##0.0_);[Red]\(#,##0.0\)"/>
    <numFmt numFmtId="169" formatCode="0.0%"/>
    <numFmt numFmtId="170" formatCode="&quot;$&quot;#,##0.0_);[Red]\(&quot;$&quot;#,##0.0\)"/>
  </numFmts>
  <fonts count="74">
    <font>
      <sz val="10"/>
      <name val="Arial"/>
      <family val="0"/>
    </font>
    <font>
      <sz val="10"/>
      <name val="Univers (WN)"/>
      <family val="0"/>
    </font>
    <font>
      <sz val="10"/>
      <name val="MS Sans Serif"/>
      <family val="2"/>
    </font>
    <font>
      <b/>
      <sz val="8"/>
      <name val="Univers"/>
      <family val="2"/>
    </font>
    <font>
      <sz val="8"/>
      <name val="MS Sans Serif"/>
      <family val="2"/>
    </font>
    <font>
      <b/>
      <sz val="8"/>
      <name val="Univers (WN)"/>
      <family val="0"/>
    </font>
    <font>
      <sz val="8"/>
      <name val="Univers (WN)"/>
      <family val="0"/>
    </font>
    <font>
      <sz val="8"/>
      <name val="Univers"/>
      <family val="2"/>
    </font>
    <font>
      <b/>
      <sz val="10"/>
      <name val="Univers (WN)"/>
      <family val="0"/>
    </font>
    <font>
      <sz val="12"/>
      <name val="Univers (WN)"/>
      <family val="2"/>
    </font>
    <font>
      <b/>
      <u val="single"/>
      <sz val="10"/>
      <name val="Univers (WN)"/>
      <family val="0"/>
    </font>
    <font>
      <b/>
      <u val="single"/>
      <sz val="12"/>
      <name val="Univers (WN)"/>
      <family val="2"/>
    </font>
    <font>
      <b/>
      <sz val="12"/>
      <name val="Univers (WN)"/>
      <family val="0"/>
    </font>
    <font>
      <sz val="10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u val="single"/>
      <sz val="8"/>
      <name val="Univers"/>
      <family val="2"/>
    </font>
    <font>
      <b/>
      <sz val="12"/>
      <name val="Univers"/>
      <family val="2"/>
    </font>
    <font>
      <sz val="12"/>
      <name val="Univers"/>
      <family val="2"/>
    </font>
    <font>
      <b/>
      <i/>
      <sz val="12"/>
      <name val="Univers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40"/>
      <name val="Arial"/>
      <family val="2"/>
    </font>
    <font>
      <sz val="8"/>
      <color indexed="40"/>
      <name val="Univers (WN)"/>
      <family val="0"/>
    </font>
    <font>
      <sz val="12"/>
      <color indexed="40"/>
      <name val="Univers (WN)"/>
      <family val="0"/>
    </font>
    <font>
      <sz val="10"/>
      <color indexed="40"/>
      <name val="Univers (WN)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00B0F0"/>
      <name val="Arial"/>
      <family val="2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sz val="8"/>
      <color rgb="FF00B0F0"/>
      <name val="Univers (WN)"/>
      <family val="0"/>
    </font>
    <font>
      <sz val="12"/>
      <color rgb="FF00B0F0"/>
      <name val="Univers (WN)"/>
      <family val="0"/>
    </font>
    <font>
      <sz val="10"/>
      <color rgb="FF00B0F0"/>
      <name val="Univers (WN)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ck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8"/>
      </left>
      <right style="thin">
        <color indexed="18"/>
      </right>
      <top>
        <color indexed="63"/>
      </top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3" fontId="5" fillId="0" borderId="0" xfId="40" applyNumberFormat="1" applyFont="1" applyFill="1" applyAlignment="1" applyProtection="1">
      <alignment horizontal="right"/>
      <protection/>
    </xf>
    <xf numFmtId="3" fontId="6" fillId="0" borderId="10" xfId="40" applyNumberFormat="1" applyFont="1" applyFill="1" applyBorder="1" applyAlignment="1" applyProtection="1">
      <alignment horizontal="right"/>
      <protection locked="0"/>
    </xf>
    <xf numFmtId="1" fontId="6" fillId="0" borderId="11" xfId="40" applyNumberFormat="1" applyFont="1" applyFill="1" applyBorder="1" applyAlignment="1" applyProtection="1">
      <alignment horizontal="center"/>
      <protection locked="0"/>
    </xf>
    <xf numFmtId="0" fontId="6" fillId="0" borderId="11" xfId="40" applyFont="1" applyFill="1" applyBorder="1" applyAlignment="1" applyProtection="1">
      <alignment/>
      <protection locked="0"/>
    </xf>
    <xf numFmtId="3" fontId="6" fillId="0" borderId="11" xfId="40" applyNumberFormat="1" applyFont="1" applyFill="1" applyBorder="1" applyAlignment="1" applyProtection="1">
      <alignment horizontal="right"/>
      <protection locked="0"/>
    </xf>
    <xf numFmtId="3" fontId="6" fillId="0" borderId="12" xfId="40" applyNumberFormat="1" applyFont="1" applyFill="1" applyBorder="1" applyAlignment="1" applyProtection="1">
      <alignment/>
      <protection locked="0"/>
    </xf>
    <xf numFmtId="3" fontId="6" fillId="0" borderId="13" xfId="40" applyNumberFormat="1" applyFont="1" applyFill="1" applyBorder="1" applyAlignment="1" applyProtection="1">
      <alignment/>
      <protection locked="0"/>
    </xf>
    <xf numFmtId="3" fontId="6" fillId="0" borderId="11" xfId="40" applyNumberFormat="1" applyFont="1" applyFill="1" applyBorder="1" applyAlignment="1" applyProtection="1">
      <alignment/>
      <protection locked="0"/>
    </xf>
    <xf numFmtId="3" fontId="6" fillId="0" borderId="10" xfId="40" applyNumberFormat="1" applyFont="1" applyFill="1" applyBorder="1" applyAlignment="1" applyProtection="1">
      <alignment/>
      <protection locked="0"/>
    </xf>
    <xf numFmtId="3" fontId="6" fillId="0" borderId="10" xfId="40" applyNumberFormat="1" applyFont="1" applyFill="1" applyBorder="1" applyAlignment="1" applyProtection="1">
      <alignment/>
      <protection/>
    </xf>
    <xf numFmtId="6" fontId="6" fillId="0" borderId="14" xfId="40" applyNumberFormat="1" applyFont="1" applyFill="1" applyBorder="1" applyAlignment="1" applyProtection="1">
      <alignment/>
      <protection locked="0"/>
    </xf>
    <xf numFmtId="6" fontId="6" fillId="0" borderId="0" xfId="40" applyNumberFormat="1" applyFont="1" applyFill="1" applyBorder="1" applyAlignment="1" applyProtection="1">
      <alignment/>
      <protection locked="0"/>
    </xf>
    <xf numFmtId="10" fontId="6" fillId="0" borderId="14" xfId="61" applyNumberFormat="1" applyFont="1" applyFill="1" applyBorder="1" applyAlignment="1" applyProtection="1">
      <alignment horizontal="right"/>
      <protection locked="0"/>
    </xf>
    <xf numFmtId="0" fontId="1" fillId="0" borderId="0" xfId="58" applyFont="1" applyAlignment="1" applyProtection="1">
      <alignment horizontal="centerContinuous"/>
      <protection locked="0"/>
    </xf>
    <xf numFmtId="38" fontId="1" fillId="0" borderId="12" xfId="45" applyFont="1" applyFill="1" applyBorder="1" applyAlignment="1" applyProtection="1">
      <alignment/>
      <protection locked="0"/>
    </xf>
    <xf numFmtId="38" fontId="1" fillId="0" borderId="15" xfId="45" applyFont="1" applyFill="1" applyBorder="1" applyAlignment="1" applyProtection="1">
      <alignment/>
      <protection/>
    </xf>
    <xf numFmtId="0" fontId="1" fillId="0" borderId="12" xfId="58" applyFont="1" applyFill="1" applyBorder="1" applyProtection="1">
      <alignment/>
      <protection locked="0"/>
    </xf>
    <xf numFmtId="0" fontId="12" fillId="0" borderId="0" xfId="58" applyFont="1" applyAlignment="1" applyProtection="1">
      <alignment horizontal="centerContinuous"/>
      <protection/>
    </xf>
    <xf numFmtId="3" fontId="8" fillId="0" borderId="0" xfId="40" applyNumberFormat="1" applyFont="1" applyFill="1" applyAlignment="1" applyProtection="1">
      <alignment horizontal="left"/>
      <protection/>
    </xf>
    <xf numFmtId="0" fontId="7" fillId="0" borderId="0" xfId="40" applyFont="1" applyFill="1" applyBorder="1" applyAlignment="1" applyProtection="1">
      <alignment/>
      <protection/>
    </xf>
    <xf numFmtId="3" fontId="7" fillId="0" borderId="16" xfId="40" applyNumberFormat="1" applyFont="1" applyFill="1" applyBorder="1" applyAlignment="1" applyProtection="1">
      <alignment horizontal="centerContinuous"/>
      <protection/>
    </xf>
    <xf numFmtId="3" fontId="7" fillId="0" borderId="17" xfId="46" applyNumberFormat="1" applyFont="1" applyBorder="1" applyAlignment="1" applyProtection="1">
      <alignment horizontal="center"/>
      <protection locked="0"/>
    </xf>
    <xf numFmtId="3" fontId="7" fillId="0" borderId="10" xfId="46" applyNumberFormat="1" applyFont="1" applyFill="1" applyBorder="1" applyAlignment="1" applyProtection="1">
      <alignment/>
      <protection locked="0"/>
    </xf>
    <xf numFmtId="3" fontId="7" fillId="0" borderId="17" xfId="58" applyNumberFormat="1" applyFont="1" applyBorder="1" applyAlignment="1" applyProtection="1">
      <alignment horizontal="right"/>
      <protection locked="0"/>
    </xf>
    <xf numFmtId="3" fontId="7" fillId="0" borderId="10" xfId="46" applyNumberFormat="1" applyFont="1" applyFill="1" applyBorder="1" applyAlignment="1" applyProtection="1">
      <alignment horizontal="right"/>
      <protection locked="0"/>
    </xf>
    <xf numFmtId="6" fontId="6" fillId="0" borderId="18" xfId="40" applyNumberFormat="1" applyFont="1" applyFill="1" applyBorder="1" applyAlignment="1" applyProtection="1">
      <alignment/>
      <protection locked="0"/>
    </xf>
    <xf numFmtId="6" fontId="6" fillId="0" borderId="13" xfId="40" applyNumberFormat="1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centerContinuous"/>
      <protection locked="0"/>
    </xf>
    <xf numFmtId="0" fontId="25" fillId="0" borderId="0" xfId="0" applyFont="1" applyAlignment="1" applyProtection="1">
      <alignment horizontal="centerContinuous"/>
      <protection locked="0"/>
    </xf>
    <xf numFmtId="3" fontId="0" fillId="0" borderId="0" xfId="40" applyNumberFormat="1" applyFont="1" applyFill="1" applyAlignment="1" applyProtection="1">
      <alignment horizontal="centerContinuous"/>
      <protection locked="0"/>
    </xf>
    <xf numFmtId="0" fontId="26" fillId="0" borderId="0" xfId="0" applyFont="1" applyAlignment="1" applyProtection="1">
      <alignment horizontal="left"/>
      <protection locked="0"/>
    </xf>
    <xf numFmtId="165" fontId="26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26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5" fontId="0" fillId="0" borderId="0" xfId="0" applyNumberFormat="1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33" borderId="19" xfId="0" applyNumberFormat="1" applyFont="1" applyFill="1" applyBorder="1" applyAlignment="1" applyProtection="1">
      <alignment/>
      <protection/>
    </xf>
    <xf numFmtId="37" fontId="0" fillId="34" borderId="0" xfId="0" applyNumberFormat="1" applyFont="1" applyFill="1" applyBorder="1" applyAlignment="1" applyProtection="1">
      <alignment/>
      <protection locked="0"/>
    </xf>
    <xf numFmtId="37" fontId="0" fillId="34" borderId="20" xfId="0" applyNumberFormat="1" applyFont="1" applyFill="1" applyBorder="1" applyAlignment="1" applyProtection="1">
      <alignment/>
      <protection/>
    </xf>
    <xf numFmtId="37" fontId="0" fillId="33" borderId="21" xfId="0" applyNumberFormat="1" applyFont="1" applyFill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5" fontId="0" fillId="0" borderId="22" xfId="0" applyNumberFormat="1" applyFont="1" applyBorder="1" applyAlignment="1" applyProtection="1">
      <alignment horizontal="right"/>
      <protection/>
    </xf>
    <xf numFmtId="3" fontId="6" fillId="35" borderId="11" xfId="40" applyNumberFormat="1" applyFont="1" applyFill="1" applyBorder="1" applyAlignment="1" applyProtection="1">
      <alignment/>
      <protection/>
    </xf>
    <xf numFmtId="3" fontId="6" fillId="35" borderId="14" xfId="4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3" fontId="21" fillId="0" borderId="0" xfId="40" applyNumberFormat="1" applyFont="1" applyFill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3" fontId="26" fillId="0" borderId="0" xfId="40" applyNumberFormat="1" applyFont="1" applyFill="1" applyAlignment="1" applyProtection="1">
      <alignment horizontal="centerContinuous"/>
      <protection locked="0"/>
    </xf>
    <xf numFmtId="0" fontId="26" fillId="0" borderId="0" xfId="0" applyFont="1" applyAlignment="1" applyProtection="1">
      <alignment horizontal="center"/>
      <protection locked="0"/>
    </xf>
    <xf numFmtId="0" fontId="26" fillId="33" borderId="23" xfId="0" applyFont="1" applyFill="1" applyBorder="1" applyAlignment="1" applyProtection="1">
      <alignment horizontal="center"/>
      <protection locked="0"/>
    </xf>
    <xf numFmtId="0" fontId="26" fillId="33" borderId="24" xfId="0" applyFont="1" applyFill="1" applyBorder="1" applyAlignment="1" applyProtection="1">
      <alignment horizontal="center"/>
      <protection locked="0"/>
    </xf>
    <xf numFmtId="3" fontId="0" fillId="33" borderId="25" xfId="0" applyNumberFormat="1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7" fontId="0" fillId="33" borderId="19" xfId="0" applyNumberFormat="1" applyFont="1" applyFill="1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0" fillId="0" borderId="0" xfId="4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left"/>
      <protection locked="0"/>
    </xf>
    <xf numFmtId="0" fontId="27" fillId="0" borderId="0" xfId="0" applyFont="1" applyBorder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0" fillId="33" borderId="28" xfId="0" applyNumberFormat="1" applyFont="1" applyFill="1" applyBorder="1" applyAlignment="1" applyProtection="1">
      <alignment/>
      <protection/>
    </xf>
    <xf numFmtId="37" fontId="0" fillId="33" borderId="29" xfId="0" applyNumberFormat="1" applyFont="1" applyFill="1" applyBorder="1" applyAlignment="1" applyProtection="1">
      <alignment/>
      <protection/>
    </xf>
    <xf numFmtId="3" fontId="0" fillId="33" borderId="21" xfId="0" applyNumberFormat="1" applyFont="1" applyFill="1" applyBorder="1" applyAlignment="1" applyProtection="1">
      <alignment/>
      <protection/>
    </xf>
    <xf numFmtId="3" fontId="0" fillId="33" borderId="19" xfId="0" applyNumberFormat="1" applyFont="1" applyFill="1" applyBorder="1" applyAlignment="1" applyProtection="1">
      <alignment/>
      <protection/>
    </xf>
    <xf numFmtId="9" fontId="0" fillId="33" borderId="19" xfId="0" applyNumberFormat="1" applyFont="1" applyFill="1" applyBorder="1" applyAlignment="1" applyProtection="1">
      <alignment/>
      <protection/>
    </xf>
    <xf numFmtId="9" fontId="0" fillId="33" borderId="21" xfId="0" applyNumberFormat="1" applyFont="1" applyFill="1" applyBorder="1" applyAlignment="1" applyProtection="1">
      <alignment/>
      <protection/>
    </xf>
    <xf numFmtId="3" fontId="0" fillId="33" borderId="26" xfId="0" applyNumberFormat="1" applyFont="1" applyFill="1" applyBorder="1" applyAlignment="1" applyProtection="1">
      <alignment/>
      <protection/>
    </xf>
    <xf numFmtId="37" fontId="0" fillId="33" borderId="3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58" applyProtection="1">
      <alignment/>
      <protection locked="0"/>
    </xf>
    <xf numFmtId="0" fontId="4" fillId="0" borderId="0" xfId="58" applyFont="1" applyProtection="1">
      <alignment/>
      <protection locked="0"/>
    </xf>
    <xf numFmtId="0" fontId="7" fillId="0" borderId="0" xfId="58" applyFont="1" applyAlignment="1" applyProtection="1">
      <alignment horizontal="right"/>
      <protection locked="0"/>
    </xf>
    <xf numFmtId="3" fontId="5" fillId="0" borderId="0" xfId="40" applyNumberFormat="1" applyFont="1" applyFill="1" applyAlignment="1" applyProtection="1">
      <alignment horizontal="right"/>
      <protection locked="0"/>
    </xf>
    <xf numFmtId="0" fontId="12" fillId="0" borderId="0" xfId="58" applyFont="1" applyAlignment="1" applyProtection="1">
      <alignment horizontal="centerContinuous"/>
      <protection locked="0"/>
    </xf>
    <xf numFmtId="0" fontId="5" fillId="0" borderId="0" xfId="58" applyFont="1" applyAlignment="1" applyProtection="1">
      <alignment horizontal="centerContinuous"/>
      <protection locked="0"/>
    </xf>
    <xf numFmtId="1" fontId="4" fillId="0" borderId="0" xfId="58" applyNumberFormat="1" applyFont="1" applyProtection="1">
      <alignment/>
      <protection locked="0"/>
    </xf>
    <xf numFmtId="1" fontId="6" fillId="0" borderId="31" xfId="40" applyNumberFormat="1" applyFont="1" applyFill="1" applyBorder="1" applyAlignment="1" applyProtection="1">
      <alignment horizontal="center"/>
      <protection locked="0"/>
    </xf>
    <xf numFmtId="0" fontId="5" fillId="0" borderId="11" xfId="40" applyFont="1" applyFill="1" applyBorder="1" applyAlignment="1" applyProtection="1">
      <alignment/>
      <protection locked="0"/>
    </xf>
    <xf numFmtId="0" fontId="6" fillId="0" borderId="32" xfId="40" applyFont="1" applyFill="1" applyBorder="1" applyAlignment="1" applyProtection="1">
      <alignment/>
      <protection locked="0"/>
    </xf>
    <xf numFmtId="0" fontId="6" fillId="0" borderId="33" xfId="40" applyFont="1" applyFill="1" applyBorder="1" applyAlignment="1" applyProtection="1">
      <alignment/>
      <protection locked="0"/>
    </xf>
    <xf numFmtId="1" fontId="6" fillId="0" borderId="0" xfId="40" applyNumberFormat="1" applyFont="1" applyFill="1" applyBorder="1" applyAlignment="1" applyProtection="1">
      <alignment horizontal="center"/>
      <protection locked="0"/>
    </xf>
    <xf numFmtId="1" fontId="2" fillId="0" borderId="0" xfId="58" applyNumberFormat="1" applyProtection="1">
      <alignment/>
      <protection locked="0"/>
    </xf>
    <xf numFmtId="0" fontId="5" fillId="0" borderId="0" xfId="40" applyFont="1" applyFill="1" applyBorder="1" applyAlignment="1" applyProtection="1">
      <alignment/>
      <protection locked="0"/>
    </xf>
    <xf numFmtId="1" fontId="6" fillId="0" borderId="0" xfId="40" applyNumberFormat="1" applyFont="1" applyFill="1" applyBorder="1" applyAlignment="1" applyProtection="1">
      <alignment/>
      <protection locked="0"/>
    </xf>
    <xf numFmtId="5" fontId="6" fillId="0" borderId="0" xfId="40" applyNumberFormat="1" applyFont="1" applyFill="1" applyBorder="1" applyAlignment="1" applyProtection="1">
      <alignment/>
      <protection locked="0"/>
    </xf>
    <xf numFmtId="0" fontId="6" fillId="0" borderId="31" xfId="40" applyFont="1" applyFill="1" applyBorder="1" applyAlignment="1" applyProtection="1">
      <alignment/>
      <protection locked="0"/>
    </xf>
    <xf numFmtId="5" fontId="6" fillId="0" borderId="31" xfId="40" applyNumberFormat="1" applyFont="1" applyFill="1" applyBorder="1" applyAlignment="1" applyProtection="1">
      <alignment horizontal="center"/>
      <protection locked="0"/>
    </xf>
    <xf numFmtId="5" fontId="6" fillId="0" borderId="34" xfId="40" applyNumberFormat="1" applyFont="1" applyFill="1" applyBorder="1" applyAlignment="1" applyProtection="1">
      <alignment horizontal="center"/>
      <protection locked="0"/>
    </xf>
    <xf numFmtId="3" fontId="6" fillId="0" borderId="0" xfId="40" applyNumberFormat="1" applyFont="1" applyFill="1" applyBorder="1" applyAlignment="1" applyProtection="1">
      <alignment horizontal="center"/>
      <protection locked="0"/>
    </xf>
    <xf numFmtId="3" fontId="6" fillId="0" borderId="35" xfId="40" applyNumberFormat="1" applyFont="1" applyFill="1" applyBorder="1" applyAlignment="1" applyProtection="1">
      <alignment horizontal="center"/>
      <protection locked="0"/>
    </xf>
    <xf numFmtId="1" fontId="6" fillId="0" borderId="12" xfId="40" applyNumberFormat="1" applyFont="1" applyFill="1" applyBorder="1" applyAlignment="1" applyProtection="1">
      <alignment/>
      <protection locked="0"/>
    </xf>
    <xf numFmtId="1" fontId="6" fillId="0" borderId="11" xfId="40" applyNumberFormat="1" applyFont="1" applyFill="1" applyBorder="1" applyAlignment="1" applyProtection="1">
      <alignment/>
      <protection locked="0"/>
    </xf>
    <xf numFmtId="3" fontId="6" fillId="0" borderId="0" xfId="40" applyNumberFormat="1" applyFont="1" applyFill="1" applyBorder="1" applyAlignment="1" applyProtection="1">
      <alignment/>
      <protection locked="0"/>
    </xf>
    <xf numFmtId="3" fontId="6" fillId="0" borderId="35" xfId="40" applyNumberFormat="1" applyFont="1" applyFill="1" applyBorder="1" applyAlignment="1" applyProtection="1">
      <alignment/>
      <protection locked="0"/>
    </xf>
    <xf numFmtId="0" fontId="6" fillId="0" borderId="11" xfId="40" applyFont="1" applyFill="1" applyBorder="1" applyAlignment="1" applyProtection="1">
      <alignment horizontal="left"/>
      <protection locked="0"/>
    </xf>
    <xf numFmtId="3" fontId="6" fillId="0" borderId="17" xfId="40" applyNumberFormat="1" applyFont="1" applyFill="1" applyBorder="1" applyAlignment="1" applyProtection="1">
      <alignment/>
      <protection locked="0"/>
    </xf>
    <xf numFmtId="3" fontId="6" fillId="0" borderId="18" xfId="40" applyNumberFormat="1" applyFont="1" applyFill="1" applyBorder="1" applyAlignment="1" applyProtection="1">
      <alignment/>
      <protection locked="0"/>
    </xf>
    <xf numFmtId="1" fontId="6" fillId="0" borderId="17" xfId="40" applyNumberFormat="1" applyFont="1" applyFill="1" applyBorder="1" applyAlignment="1" applyProtection="1">
      <alignment/>
      <protection locked="0"/>
    </xf>
    <xf numFmtId="1" fontId="6" fillId="0" borderId="35" xfId="40" applyNumberFormat="1" applyFont="1" applyFill="1" applyBorder="1" applyAlignment="1" applyProtection="1">
      <alignment horizontal="center"/>
      <protection locked="0"/>
    </xf>
    <xf numFmtId="1" fontId="4" fillId="0" borderId="0" xfId="58" applyNumberFormat="1" applyFont="1" applyBorder="1" applyProtection="1">
      <alignment/>
      <protection locked="0"/>
    </xf>
    <xf numFmtId="0" fontId="4" fillId="0" borderId="0" xfId="58" applyFont="1" applyBorder="1" applyProtection="1">
      <alignment/>
      <protection locked="0"/>
    </xf>
    <xf numFmtId="1" fontId="6" fillId="0" borderId="13" xfId="40" applyNumberFormat="1" applyFont="1" applyFill="1" applyBorder="1" applyAlignment="1" applyProtection="1">
      <alignment horizontal="center"/>
      <protection locked="0"/>
    </xf>
    <xf numFmtId="3" fontId="6" fillId="0" borderId="14" xfId="40" applyNumberFormat="1" applyFont="1" applyFill="1" applyBorder="1" applyAlignment="1" applyProtection="1">
      <alignment/>
      <protection/>
    </xf>
    <xf numFmtId="0" fontId="9" fillId="0" borderId="0" xfId="58" applyFont="1" applyProtection="1">
      <alignment/>
      <protection locked="0"/>
    </xf>
    <xf numFmtId="3" fontId="8" fillId="0" borderId="0" xfId="40" applyNumberFormat="1" applyFont="1" applyFill="1" applyAlignment="1" applyProtection="1">
      <alignment horizontal="centerContinuous"/>
      <protection locked="0"/>
    </xf>
    <xf numFmtId="0" fontId="1" fillId="0" borderId="0" xfId="58" applyFont="1" applyFill="1" applyAlignment="1" applyProtection="1">
      <alignment horizontal="centerContinuous"/>
      <protection locked="0"/>
    </xf>
    <xf numFmtId="0" fontId="10" fillId="0" borderId="0" xfId="58" applyFont="1" applyFill="1" applyProtection="1">
      <alignment/>
      <protection locked="0"/>
    </xf>
    <xf numFmtId="0" fontId="1" fillId="0" borderId="0" xfId="58" applyFont="1" applyFill="1" applyProtection="1">
      <alignment/>
      <protection locked="0"/>
    </xf>
    <xf numFmtId="40" fontId="1" fillId="0" borderId="0" xfId="58" applyNumberFormat="1" applyFont="1" applyFill="1" applyProtection="1">
      <alignment/>
      <protection locked="0"/>
    </xf>
    <xf numFmtId="38" fontId="1" fillId="0" borderId="0" xfId="45" applyFont="1" applyFill="1" applyAlignment="1" applyProtection="1">
      <alignment/>
      <protection locked="0"/>
    </xf>
    <xf numFmtId="38" fontId="1" fillId="0" borderId="0" xfId="45" applyFont="1" applyFill="1" applyBorder="1" applyAlignment="1" applyProtection="1">
      <alignment/>
      <protection locked="0"/>
    </xf>
    <xf numFmtId="0" fontId="8" fillId="0" borderId="0" xfId="58" applyFont="1" applyFill="1" applyAlignment="1" applyProtection="1">
      <alignment horizontal="right"/>
      <protection locked="0"/>
    </xf>
    <xf numFmtId="0" fontId="11" fillId="0" borderId="0" xfId="58" applyFont="1" applyFill="1" applyProtection="1">
      <alignment/>
      <protection locked="0"/>
    </xf>
    <xf numFmtId="0" fontId="9" fillId="0" borderId="0" xfId="58" applyFont="1" applyFill="1" applyProtection="1">
      <alignment/>
      <protection locked="0"/>
    </xf>
    <xf numFmtId="0" fontId="7" fillId="0" borderId="0" xfId="58" applyFont="1" applyProtection="1">
      <alignment/>
      <protection/>
    </xf>
    <xf numFmtId="0" fontId="13" fillId="0" borderId="0" xfId="58" applyFont="1" applyAlignment="1" applyProtection="1">
      <alignment horizontal="right"/>
      <protection/>
    </xf>
    <xf numFmtId="0" fontId="14" fillId="0" borderId="0" xfId="40" applyFont="1" applyFill="1" applyBorder="1" applyAlignment="1" applyProtection="1">
      <alignment/>
      <protection/>
    </xf>
    <xf numFmtId="0" fontId="15" fillId="0" borderId="0" xfId="40" applyFont="1" applyFill="1" applyBorder="1" applyAlignment="1" applyProtection="1">
      <alignment/>
      <protection/>
    </xf>
    <xf numFmtId="0" fontId="7" fillId="0" borderId="0" xfId="58" applyFont="1" applyBorder="1" applyProtection="1">
      <alignment/>
      <protection/>
    </xf>
    <xf numFmtId="0" fontId="16" fillId="0" borderId="31" xfId="40" applyFont="1" applyFill="1" applyBorder="1" applyAlignment="1" applyProtection="1">
      <alignment horizontal="centerContinuous"/>
      <protection/>
    </xf>
    <xf numFmtId="0" fontId="7" fillId="0" borderId="16" xfId="40" applyFont="1" applyFill="1" applyBorder="1" applyAlignment="1" applyProtection="1">
      <alignment horizontal="centerContinuous"/>
      <protection/>
    </xf>
    <xf numFmtId="0" fontId="7" fillId="0" borderId="18" xfId="40" applyFont="1" applyFill="1" applyBorder="1" applyAlignment="1" applyProtection="1">
      <alignment horizontal="centerContinuous"/>
      <protection/>
    </xf>
    <xf numFmtId="0" fontId="7" fillId="0" borderId="16" xfId="58" applyFont="1" applyBorder="1" applyAlignment="1" applyProtection="1">
      <alignment horizontal="centerContinuous"/>
      <protection/>
    </xf>
    <xf numFmtId="0" fontId="7" fillId="0" borderId="18" xfId="58" applyFont="1" applyBorder="1" applyAlignment="1" applyProtection="1">
      <alignment horizontal="centerContinuous"/>
      <protection/>
    </xf>
    <xf numFmtId="0" fontId="3" fillId="0" borderId="33" xfId="40" applyFont="1" applyFill="1" applyBorder="1" applyAlignment="1" applyProtection="1">
      <alignment/>
      <protection/>
    </xf>
    <xf numFmtId="0" fontId="7" fillId="0" borderId="0" xfId="58" applyFont="1" applyBorder="1" applyAlignment="1" applyProtection="1">
      <alignment/>
      <protection/>
    </xf>
    <xf numFmtId="0" fontId="7" fillId="0" borderId="11" xfId="40" applyFont="1" applyFill="1" applyBorder="1" applyAlignment="1" applyProtection="1">
      <alignment/>
      <protection/>
    </xf>
    <xf numFmtId="3" fontId="7" fillId="1" borderId="17" xfId="58" applyNumberFormat="1" applyFont="1" applyFill="1" applyBorder="1" applyAlignment="1" applyProtection="1">
      <alignment horizontal="center"/>
      <protection/>
    </xf>
    <xf numFmtId="0" fontId="7" fillId="0" borderId="32" xfId="40" applyFont="1" applyFill="1" applyBorder="1" applyAlignment="1" applyProtection="1">
      <alignment/>
      <protection/>
    </xf>
    <xf numFmtId="3" fontId="7" fillId="0" borderId="16" xfId="58" applyNumberFormat="1" applyFont="1" applyBorder="1" applyAlignment="1" applyProtection="1">
      <alignment horizontal="center"/>
      <protection/>
    </xf>
    <xf numFmtId="0" fontId="3" fillId="0" borderId="11" xfId="40" applyFont="1" applyFill="1" applyBorder="1" applyAlignment="1" applyProtection="1">
      <alignment/>
      <protection/>
    </xf>
    <xf numFmtId="3" fontId="7" fillId="0" borderId="12" xfId="58" applyNumberFormat="1" applyFont="1" applyBorder="1" applyAlignment="1" applyProtection="1">
      <alignment horizontal="center"/>
      <protection/>
    </xf>
    <xf numFmtId="3" fontId="7" fillId="0" borderId="17" xfId="58" applyNumberFormat="1" applyFont="1" applyBorder="1" applyAlignment="1" applyProtection="1">
      <alignment horizontal="right"/>
      <protection/>
    </xf>
    <xf numFmtId="0" fontId="7" fillId="0" borderId="0" xfId="58" applyFont="1" applyBorder="1" applyAlignment="1" applyProtection="1">
      <alignment horizontal="center"/>
      <protection/>
    </xf>
    <xf numFmtId="1" fontId="7" fillId="0" borderId="0" xfId="58" applyNumberFormat="1" applyFont="1" applyBorder="1" applyAlignment="1" applyProtection="1">
      <alignment horizontal="center"/>
      <protection/>
    </xf>
    <xf numFmtId="3" fontId="7" fillId="0" borderId="0" xfId="58" applyNumberFormat="1" applyFont="1" applyBorder="1" applyAlignment="1" applyProtection="1">
      <alignment horizontal="center"/>
      <protection/>
    </xf>
    <xf numFmtId="3" fontId="7" fillId="0" borderId="35" xfId="58" applyNumberFormat="1" applyFont="1" applyBorder="1" applyAlignment="1" applyProtection="1">
      <alignment horizontal="center"/>
      <protection/>
    </xf>
    <xf numFmtId="0" fontId="7" fillId="0" borderId="0" xfId="58" applyFont="1" applyAlignment="1" applyProtection="1">
      <alignment horizontal="center"/>
      <protection/>
    </xf>
    <xf numFmtId="3" fontId="7" fillId="0" borderId="0" xfId="58" applyNumberFormat="1" applyFont="1" applyBorder="1" applyProtection="1">
      <alignment/>
      <protection/>
    </xf>
    <xf numFmtId="3" fontId="7" fillId="0" borderId="35" xfId="58" applyNumberFormat="1" applyFont="1" applyBorder="1" applyProtection="1">
      <alignment/>
      <protection/>
    </xf>
    <xf numFmtId="3" fontId="7" fillId="1" borderId="17" xfId="58" applyNumberFormat="1" applyFont="1" applyFill="1" applyBorder="1" applyAlignment="1" applyProtection="1">
      <alignment horizontal="right"/>
      <protection/>
    </xf>
    <xf numFmtId="0" fontId="7" fillId="0" borderId="31" xfId="40" applyFont="1" applyFill="1" applyBorder="1" applyAlignment="1" applyProtection="1">
      <alignment horizontal="left"/>
      <protection/>
    </xf>
    <xf numFmtId="40" fontId="7" fillId="0" borderId="16" xfId="46" applyFont="1" applyFill="1" applyBorder="1" applyAlignment="1" applyProtection="1">
      <alignment/>
      <protection/>
    </xf>
    <xf numFmtId="0" fontId="7" fillId="0" borderId="32" xfId="58" applyFont="1" applyBorder="1" applyAlignment="1" applyProtection="1">
      <alignment horizontal="center"/>
      <protection/>
    </xf>
    <xf numFmtId="0" fontId="7" fillId="0" borderId="35" xfId="58" applyFont="1" applyBorder="1" applyAlignment="1" applyProtection="1">
      <alignment horizontal="center"/>
      <protection/>
    </xf>
    <xf numFmtId="0" fontId="7" fillId="0" borderId="32" xfId="40" applyFont="1" applyFill="1" applyBorder="1" applyAlignment="1" applyProtection="1">
      <alignment horizontal="left"/>
      <protection/>
    </xf>
    <xf numFmtId="40" fontId="7" fillId="0" borderId="0" xfId="46" applyFont="1" applyFill="1" applyBorder="1" applyAlignment="1" applyProtection="1">
      <alignment/>
      <protection/>
    </xf>
    <xf numFmtId="40" fontId="7" fillId="0" borderId="35" xfId="46" applyFont="1" applyFill="1" applyBorder="1" applyAlignment="1" applyProtection="1">
      <alignment/>
      <protection/>
    </xf>
    <xf numFmtId="0" fontId="3" fillId="0" borderId="11" xfId="40" applyFont="1" applyFill="1" applyBorder="1" applyAlignment="1" applyProtection="1">
      <alignment horizontal="left"/>
      <protection/>
    </xf>
    <xf numFmtId="40" fontId="7" fillId="0" borderId="12" xfId="46" applyFont="1" applyFill="1" applyBorder="1" applyAlignment="1" applyProtection="1">
      <alignment/>
      <protection/>
    </xf>
    <xf numFmtId="0" fontId="7" fillId="0" borderId="12" xfId="58" applyFont="1" applyBorder="1" applyAlignment="1" applyProtection="1">
      <alignment horizontal="center"/>
      <protection/>
    </xf>
    <xf numFmtId="40" fontId="7" fillId="0" borderId="13" xfId="46" applyFont="1" applyFill="1" applyBorder="1" applyAlignment="1" applyProtection="1">
      <alignment/>
      <protection/>
    </xf>
    <xf numFmtId="38" fontId="7" fillId="0" borderId="11" xfId="46" applyNumberFormat="1" applyFont="1" applyBorder="1" applyAlignment="1" applyProtection="1">
      <alignment horizontal="right"/>
      <protection/>
    </xf>
    <xf numFmtId="38" fontId="7" fillId="0" borderId="14" xfId="46" applyNumberFormat="1" applyFont="1" applyBorder="1" applyAlignment="1" applyProtection="1">
      <alignment horizontal="right"/>
      <protection/>
    </xf>
    <xf numFmtId="0" fontId="3" fillId="0" borderId="32" xfId="40" applyFont="1" applyFill="1" applyBorder="1" applyAlignment="1" applyProtection="1">
      <alignment horizontal="left"/>
      <protection/>
    </xf>
    <xf numFmtId="0" fontId="7" fillId="0" borderId="11" xfId="40" applyNumberFormat="1" applyFont="1" applyFill="1" applyBorder="1" applyAlignment="1" applyProtection="1">
      <alignment horizontal="center"/>
      <protection/>
    </xf>
    <xf numFmtId="0" fontId="7" fillId="0" borderId="12" xfId="46" applyNumberFormat="1" applyFont="1" applyFill="1" applyBorder="1" applyAlignment="1" applyProtection="1">
      <alignment horizontal="center"/>
      <protection/>
    </xf>
    <xf numFmtId="0" fontId="7" fillId="0" borderId="12" xfId="58" applyNumberFormat="1" applyFont="1" applyBorder="1" applyAlignment="1" applyProtection="1">
      <alignment horizontal="center"/>
      <protection/>
    </xf>
    <xf numFmtId="0" fontId="7" fillId="0" borderId="13" xfId="46" applyNumberFormat="1" applyFont="1" applyFill="1" applyBorder="1" applyAlignment="1" applyProtection="1">
      <alignment horizontal="center"/>
      <protection/>
    </xf>
    <xf numFmtId="0" fontId="7" fillId="0" borderId="0" xfId="40" applyFont="1" applyFill="1" applyBorder="1" applyAlignment="1" applyProtection="1">
      <alignment horizontal="left"/>
      <protection/>
    </xf>
    <xf numFmtId="0" fontId="17" fillId="0" borderId="0" xfId="58" applyFont="1" applyProtection="1">
      <alignment/>
      <protection/>
    </xf>
    <xf numFmtId="0" fontId="18" fillId="0" borderId="0" xfId="58" applyFont="1" applyProtection="1">
      <alignment/>
      <protection/>
    </xf>
    <xf numFmtId="40" fontId="7" fillId="0" borderId="20" xfId="46" applyFont="1" applyFill="1" applyBorder="1" applyAlignment="1" applyProtection="1">
      <alignment/>
      <protection/>
    </xf>
    <xf numFmtId="40" fontId="7" fillId="0" borderId="17" xfId="46" applyFont="1" applyFill="1" applyBorder="1" applyAlignment="1" applyProtection="1">
      <alignment/>
      <protection/>
    </xf>
    <xf numFmtId="0" fontId="7" fillId="0" borderId="20" xfId="58" applyFont="1" applyBorder="1" applyAlignment="1" applyProtection="1">
      <alignment horizontal="center"/>
      <protection/>
    </xf>
    <xf numFmtId="1" fontId="7" fillId="0" borderId="20" xfId="46" applyNumberFormat="1" applyFont="1" applyFill="1" applyBorder="1" applyAlignment="1" applyProtection="1">
      <alignment horizontal="center"/>
      <protection/>
    </xf>
    <xf numFmtId="1" fontId="7" fillId="0" borderId="17" xfId="46" applyNumberFormat="1" applyFont="1" applyFill="1" applyBorder="1" applyAlignment="1" applyProtection="1">
      <alignment horizontal="center"/>
      <protection/>
    </xf>
    <xf numFmtId="1" fontId="7" fillId="0" borderId="33" xfId="46" applyNumberFormat="1" applyFont="1" applyFill="1" applyBorder="1" applyAlignment="1" applyProtection="1">
      <alignment horizontal="center"/>
      <protection/>
    </xf>
    <xf numFmtId="3" fontId="7" fillId="1" borderId="10" xfId="46" applyNumberFormat="1" applyFont="1" applyFill="1" applyBorder="1" applyAlignment="1" applyProtection="1">
      <alignment/>
      <protection/>
    </xf>
    <xf numFmtId="3" fontId="7" fillId="0" borderId="0" xfId="46" applyNumberFormat="1" applyFont="1" applyFill="1" applyBorder="1" applyAlignment="1" applyProtection="1">
      <alignment/>
      <protection/>
    </xf>
    <xf numFmtId="3" fontId="7" fillId="0" borderId="35" xfId="46" applyNumberFormat="1" applyFont="1" applyFill="1" applyBorder="1" applyAlignment="1" applyProtection="1">
      <alignment/>
      <protection/>
    </xf>
    <xf numFmtId="3" fontId="7" fillId="0" borderId="12" xfId="46" applyNumberFormat="1" applyFont="1" applyFill="1" applyBorder="1" applyAlignment="1" applyProtection="1">
      <alignment/>
      <protection/>
    </xf>
    <xf numFmtId="3" fontId="7" fillId="0" borderId="13" xfId="46" applyNumberFormat="1" applyFont="1" applyFill="1" applyBorder="1" applyAlignment="1" applyProtection="1">
      <alignment/>
      <protection/>
    </xf>
    <xf numFmtId="3" fontId="7" fillId="1" borderId="10" xfId="46" applyNumberFormat="1" applyFont="1" applyFill="1" applyBorder="1" applyAlignment="1" applyProtection="1">
      <alignment horizontal="right"/>
      <protection/>
    </xf>
    <xf numFmtId="40" fontId="7" fillId="0" borderId="0" xfId="46" applyFont="1" applyFill="1" applyBorder="1" applyAlignment="1" applyProtection="1">
      <alignment wrapText="1"/>
      <protection/>
    </xf>
    <xf numFmtId="40" fontId="7" fillId="0" borderId="35" xfId="46" applyFont="1" applyFill="1" applyBorder="1" applyAlignment="1" applyProtection="1">
      <alignment wrapText="1"/>
      <protection/>
    </xf>
    <xf numFmtId="40" fontId="3" fillId="0" borderId="12" xfId="46" applyFont="1" applyFill="1" applyBorder="1" applyAlignment="1" applyProtection="1">
      <alignment/>
      <protection/>
    </xf>
    <xf numFmtId="40" fontId="7" fillId="0" borderId="18" xfId="46" applyFont="1" applyFill="1" applyBorder="1" applyAlignment="1" applyProtection="1">
      <alignment wrapText="1"/>
      <protection/>
    </xf>
    <xf numFmtId="0" fontId="7" fillId="0" borderId="11" xfId="58" applyFont="1" applyBorder="1" applyAlignment="1" applyProtection="1">
      <alignment horizontal="right"/>
      <protection locked="0"/>
    </xf>
    <xf numFmtId="40" fontId="7" fillId="0" borderId="11" xfId="46" applyFont="1" applyFill="1" applyBorder="1" applyAlignment="1" applyProtection="1">
      <alignment horizontal="right"/>
      <protection locked="0"/>
    </xf>
    <xf numFmtId="40" fontId="7" fillId="0" borderId="10" xfId="46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centerContinuous"/>
      <protection locked="0"/>
    </xf>
    <xf numFmtId="3" fontId="68" fillId="0" borderId="0" xfId="40" applyNumberFormat="1" applyFont="1" applyFill="1" applyAlignment="1" applyProtection="1">
      <alignment horizontal="centerContinuous"/>
      <protection locked="0"/>
    </xf>
    <xf numFmtId="0" fontId="69" fillId="0" borderId="0" xfId="0" applyFont="1" applyAlignment="1" applyProtection="1">
      <alignment/>
      <protection locked="0"/>
    </xf>
    <xf numFmtId="17" fontId="70" fillId="0" borderId="12" xfId="0" applyNumberFormat="1" applyFont="1" applyBorder="1" applyAlignment="1" applyProtection="1">
      <alignment horizontal="center"/>
      <protection locked="0"/>
    </xf>
    <xf numFmtId="0" fontId="70" fillId="0" borderId="12" xfId="0" applyFont="1" applyBorder="1" applyAlignment="1" applyProtection="1">
      <alignment horizontal="center"/>
      <protection locked="0"/>
    </xf>
    <xf numFmtId="0" fontId="70" fillId="33" borderId="27" xfId="0" applyFont="1" applyFill="1" applyBorder="1" applyAlignment="1" applyProtection="1">
      <alignment horizontal="center"/>
      <protection locked="0"/>
    </xf>
    <xf numFmtId="0" fontId="70" fillId="33" borderId="36" xfId="0" applyFont="1" applyFill="1" applyBorder="1" applyAlignment="1" applyProtection="1">
      <alignment horizontal="center"/>
      <protection locked="0"/>
    </xf>
    <xf numFmtId="38" fontId="1" fillId="0" borderId="15" xfId="45" applyFont="1" applyFill="1" applyBorder="1" applyAlignment="1" applyProtection="1">
      <alignment/>
      <protection locked="0"/>
    </xf>
    <xf numFmtId="0" fontId="1" fillId="0" borderId="0" xfId="58" applyFont="1" applyFill="1" applyBorder="1" applyProtection="1">
      <alignment/>
      <protection locked="0"/>
    </xf>
    <xf numFmtId="0" fontId="9" fillId="0" borderId="0" xfId="58" applyFont="1" applyBorder="1" applyProtection="1">
      <alignment/>
      <protection locked="0"/>
    </xf>
    <xf numFmtId="0" fontId="1" fillId="0" borderId="0" xfId="58" applyFont="1" applyFill="1" applyBorder="1" applyAlignment="1" applyProtection="1">
      <alignment horizontal="right"/>
      <protection locked="0"/>
    </xf>
    <xf numFmtId="38" fontId="8" fillId="0" borderId="0" xfId="45" applyFont="1" applyFill="1" applyBorder="1" applyAlignment="1" applyProtection="1">
      <alignment horizontal="right"/>
      <protection locked="0"/>
    </xf>
    <xf numFmtId="38" fontId="1" fillId="0" borderId="0" xfId="45" applyFont="1" applyFill="1" applyBorder="1" applyAlignment="1" applyProtection="1">
      <alignment/>
      <protection/>
    </xf>
    <xf numFmtId="38" fontId="0" fillId="6" borderId="33" xfId="44" applyNumberFormat="1" applyFont="1" applyFill="1" applyBorder="1" applyAlignment="1" applyProtection="1">
      <alignment/>
      <protection locked="0"/>
    </xf>
    <xf numFmtId="0" fontId="0" fillId="6" borderId="20" xfId="0" applyFont="1" applyFill="1" applyBorder="1" applyAlignment="1">
      <alignment/>
    </xf>
    <xf numFmtId="169" fontId="0" fillId="6" borderId="17" xfId="61" applyNumberFormat="1" applyFont="1" applyFill="1" applyBorder="1" applyAlignment="1">
      <alignment/>
    </xf>
    <xf numFmtId="9" fontId="1" fillId="0" borderId="0" xfId="61" applyFont="1" applyFill="1" applyBorder="1" applyAlignment="1" applyProtection="1">
      <alignment/>
      <protection/>
    </xf>
    <xf numFmtId="0" fontId="9" fillId="0" borderId="0" xfId="58" applyFont="1" applyFill="1" applyBorder="1" applyProtection="1">
      <alignment/>
      <protection locked="0"/>
    </xf>
    <xf numFmtId="38" fontId="0" fillId="6" borderId="10" xfId="44" applyNumberFormat="1" applyFont="1" applyFill="1" applyBorder="1" applyAlignment="1" applyProtection="1">
      <alignment/>
      <protection locked="0"/>
    </xf>
    <xf numFmtId="0" fontId="1" fillId="0" borderId="37" xfId="58" applyFont="1" applyFill="1" applyBorder="1" applyProtection="1">
      <alignment/>
      <protection locked="0"/>
    </xf>
    <xf numFmtId="38" fontId="1" fillId="0" borderId="37" xfId="45" applyFont="1" applyFill="1" applyBorder="1" applyAlignment="1" applyProtection="1">
      <alignment/>
      <protection locked="0"/>
    </xf>
    <xf numFmtId="0" fontId="1" fillId="0" borderId="0" xfId="58" applyFont="1" applyAlignment="1" applyProtection="1">
      <alignment horizontal="center"/>
      <protection locked="0"/>
    </xf>
    <xf numFmtId="0" fontId="9" fillId="0" borderId="0" xfId="58" applyFont="1" applyProtection="1">
      <alignment/>
      <protection locked="0"/>
    </xf>
    <xf numFmtId="40" fontId="7" fillId="0" borderId="12" xfId="46" applyFont="1" applyFill="1" applyBorder="1" applyAlignment="1" applyProtection="1">
      <alignment/>
      <protection/>
    </xf>
    <xf numFmtId="0" fontId="71" fillId="0" borderId="38" xfId="40" applyFont="1" applyFill="1" applyBorder="1" applyAlignment="1" applyProtection="1">
      <alignment horizontal="center"/>
      <protection locked="0"/>
    </xf>
    <xf numFmtId="0" fontId="26" fillId="33" borderId="39" xfId="0" applyFont="1" applyFill="1" applyBorder="1" applyAlignment="1" applyProtection="1">
      <alignment horizontal="center" vertical="center" wrapText="1"/>
      <protection locked="0"/>
    </xf>
    <xf numFmtId="0" fontId="0" fillId="33" borderId="40" xfId="0" applyFill="1" applyBorder="1" applyAlignment="1" applyProtection="1">
      <alignment horizontal="center" vertical="center" wrapText="1"/>
      <protection locked="0"/>
    </xf>
    <xf numFmtId="0" fontId="0" fillId="33" borderId="41" xfId="0" applyFill="1" applyBorder="1" applyAlignment="1" applyProtection="1">
      <alignment horizontal="center" vertical="center" wrapText="1"/>
      <protection locked="0"/>
    </xf>
    <xf numFmtId="0" fontId="0" fillId="33" borderId="42" xfId="0" applyFill="1" applyBorder="1" applyAlignment="1" applyProtection="1">
      <alignment horizontal="center" vertical="center" wrapText="1"/>
      <protection locked="0"/>
    </xf>
    <xf numFmtId="0" fontId="0" fillId="33" borderId="37" xfId="0" applyFill="1" applyBorder="1" applyAlignment="1" applyProtection="1">
      <alignment horizontal="center" vertical="center" wrapText="1"/>
      <protection locked="0"/>
    </xf>
    <xf numFmtId="0" fontId="0" fillId="33" borderId="36" xfId="0" applyFill="1" applyBorder="1" applyAlignment="1" applyProtection="1">
      <alignment horizontal="center" vertical="center" wrapText="1"/>
      <protection locked="0"/>
    </xf>
    <xf numFmtId="0" fontId="6" fillId="0" borderId="32" xfId="40" applyFont="1" applyFill="1" applyBorder="1" applyAlignment="1" applyProtection="1">
      <alignment horizontal="center" vertical="top" wrapText="1"/>
      <protection locked="0"/>
    </xf>
    <xf numFmtId="0" fontId="6" fillId="0" borderId="32" xfId="40" applyFont="1" applyFill="1" applyBorder="1" applyAlignment="1" applyProtection="1">
      <alignment horizontal="left" vertical="top" wrapText="1"/>
      <protection locked="0"/>
    </xf>
    <xf numFmtId="0" fontId="9" fillId="0" borderId="0" xfId="58" applyFont="1" applyAlignment="1" applyProtection="1">
      <alignment horizontal="center"/>
      <protection locked="0"/>
    </xf>
    <xf numFmtId="0" fontId="1" fillId="0" borderId="0" xfId="58" applyFont="1" applyFill="1" applyAlignment="1" applyProtection="1">
      <alignment horizontal="center"/>
      <protection locked="0"/>
    </xf>
    <xf numFmtId="0" fontId="72" fillId="0" borderId="0" xfId="58" applyFont="1" applyAlignment="1" applyProtection="1">
      <alignment horizontal="center"/>
      <protection locked="0"/>
    </xf>
    <xf numFmtId="0" fontId="73" fillId="0" borderId="0" xfId="58" applyFont="1" applyFill="1" applyAlignment="1" applyProtection="1">
      <alignment horizontal="center"/>
      <protection locked="0"/>
    </xf>
    <xf numFmtId="0" fontId="12" fillId="0" borderId="0" xfId="58" applyFont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dget" xfId="40"/>
    <cellStyle name="Calculation" xfId="41"/>
    <cellStyle name="Check Cell" xfId="42"/>
    <cellStyle name="Comma" xfId="43"/>
    <cellStyle name="Comma [0]" xfId="44"/>
    <cellStyle name="Comma [0]_2000BGT5" xfId="45"/>
    <cellStyle name="Comma_2000BGT5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_2000BGT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showGridLines="0" zoomScalePageLayoutView="0" workbookViewId="0" topLeftCell="A1">
      <selection activeCell="D2" sqref="D2"/>
    </sheetView>
  </sheetViews>
  <sheetFormatPr defaultColWidth="9.140625" defaultRowHeight="12.75"/>
  <cols>
    <col min="1" max="3" width="3.7109375" style="49" customWidth="1"/>
    <col min="4" max="4" width="33.8515625" style="49" customWidth="1"/>
    <col min="5" max="17" width="9.7109375" style="49" customWidth="1"/>
    <col min="18" max="21" width="12.7109375" style="49" customWidth="1"/>
    <col min="22" max="16384" width="9.140625" style="49" customWidth="1"/>
  </cols>
  <sheetData>
    <row r="1" spans="1:21" ht="23.25">
      <c r="A1" s="189" t="s">
        <v>121</v>
      </c>
      <c r="B1" s="46"/>
      <c r="C1" s="46"/>
      <c r="D1" s="46"/>
      <c r="E1" s="47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51"/>
      <c r="S1" s="51"/>
      <c r="T1" s="51"/>
      <c r="U1" s="51"/>
    </row>
    <row r="2" spans="1:21" ht="24" thickBot="1">
      <c r="A2" s="190" t="s">
        <v>131</v>
      </c>
      <c r="B2" s="46"/>
      <c r="C2" s="46"/>
      <c r="D2" s="46"/>
      <c r="E2" s="47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51"/>
      <c r="S2" s="51"/>
      <c r="T2" s="51"/>
      <c r="U2" s="51"/>
    </row>
    <row r="3" spans="2:21" ht="15.75" customHeight="1">
      <c r="B3" s="50"/>
      <c r="C3" s="50"/>
      <c r="D3" s="50"/>
      <c r="E3" s="28"/>
      <c r="F3" s="29"/>
      <c r="G3" s="29"/>
      <c r="H3" s="29"/>
      <c r="I3" s="29"/>
      <c r="J3" s="29"/>
      <c r="K3" s="29"/>
      <c r="L3" s="29"/>
      <c r="M3" s="51"/>
      <c r="N3" s="29"/>
      <c r="O3" s="29"/>
      <c r="P3" s="29"/>
      <c r="Q3" s="30"/>
      <c r="R3" s="214" t="s">
        <v>70</v>
      </c>
      <c r="S3" s="215"/>
      <c r="T3" s="215"/>
      <c r="U3" s="216"/>
    </row>
    <row r="4" spans="1:21" ht="9" customHeight="1" thickBot="1">
      <c r="A4" s="52"/>
      <c r="B4" s="52"/>
      <c r="C4" s="52"/>
      <c r="D4" s="52"/>
      <c r="E4" s="29"/>
      <c r="F4" s="29"/>
      <c r="G4" s="29"/>
      <c r="H4" s="29"/>
      <c r="I4" s="29"/>
      <c r="J4" s="29"/>
      <c r="K4" s="29"/>
      <c r="L4" s="29"/>
      <c r="M4" s="51"/>
      <c r="N4" s="29"/>
      <c r="O4" s="29"/>
      <c r="P4" s="29"/>
      <c r="Q4" s="30"/>
      <c r="R4" s="217"/>
      <c r="S4" s="218"/>
      <c r="T4" s="218"/>
      <c r="U4" s="219"/>
    </row>
    <row r="5" spans="1:21" ht="12.75">
      <c r="A5" s="31"/>
      <c r="B5" s="31"/>
      <c r="C5" s="31"/>
      <c r="D5" s="31"/>
      <c r="E5" s="32" t="s">
        <v>66</v>
      </c>
      <c r="F5" s="32" t="s">
        <v>66</v>
      </c>
      <c r="G5" s="32" t="s">
        <v>66</v>
      </c>
      <c r="H5" s="32" t="s">
        <v>66</v>
      </c>
      <c r="I5" s="32" t="s">
        <v>66</v>
      </c>
      <c r="J5" s="32" t="s">
        <v>66</v>
      </c>
      <c r="K5" s="32" t="s">
        <v>66</v>
      </c>
      <c r="L5" s="32" t="s">
        <v>66</v>
      </c>
      <c r="M5" s="32" t="s">
        <v>66</v>
      </c>
      <c r="N5" s="32" t="s">
        <v>66</v>
      </c>
      <c r="O5" s="32" t="s">
        <v>66</v>
      </c>
      <c r="P5" s="32" t="s">
        <v>66</v>
      </c>
      <c r="Q5" s="53" t="s">
        <v>45</v>
      </c>
      <c r="R5" s="54" t="s">
        <v>71</v>
      </c>
      <c r="S5" s="55" t="s">
        <v>72</v>
      </c>
      <c r="T5" s="55"/>
      <c r="U5" s="55"/>
    </row>
    <row r="6" spans="5:21" s="191" customFormat="1" ht="13.5" thickBot="1">
      <c r="E6" s="192">
        <v>42736</v>
      </c>
      <c r="F6" s="192">
        <v>42767</v>
      </c>
      <c r="G6" s="192">
        <v>42795</v>
      </c>
      <c r="H6" s="192">
        <v>42826</v>
      </c>
      <c r="I6" s="192">
        <v>42856</v>
      </c>
      <c r="J6" s="192">
        <v>42887</v>
      </c>
      <c r="K6" s="192">
        <v>42917</v>
      </c>
      <c r="L6" s="192">
        <v>42948</v>
      </c>
      <c r="M6" s="192">
        <v>42979</v>
      </c>
      <c r="N6" s="192">
        <v>43009</v>
      </c>
      <c r="O6" s="192">
        <v>43040</v>
      </c>
      <c r="P6" s="192">
        <v>43070</v>
      </c>
      <c r="Q6" s="193">
        <v>2017</v>
      </c>
      <c r="R6" s="194">
        <v>2017</v>
      </c>
      <c r="S6" s="195">
        <v>2017</v>
      </c>
      <c r="T6" s="55" t="s">
        <v>73</v>
      </c>
      <c r="U6" s="55" t="s">
        <v>74</v>
      </c>
    </row>
    <row r="7" spans="1:21" ht="12.75">
      <c r="A7" s="34" t="s">
        <v>75</v>
      </c>
      <c r="B7" s="35"/>
      <c r="C7" s="35"/>
      <c r="D7" s="35"/>
      <c r="E7" s="36">
        <v>0</v>
      </c>
      <c r="F7" s="36">
        <f aca="true" t="shared" si="0" ref="F7:P7">E46</f>
        <v>0</v>
      </c>
      <c r="G7" s="36">
        <f t="shared" si="0"/>
        <v>0</v>
      </c>
      <c r="H7" s="36">
        <f t="shared" si="0"/>
        <v>0</v>
      </c>
      <c r="I7" s="36">
        <f t="shared" si="0"/>
        <v>0</v>
      </c>
      <c r="J7" s="36">
        <f t="shared" si="0"/>
        <v>0</v>
      </c>
      <c r="K7" s="36">
        <f t="shared" si="0"/>
        <v>0</v>
      </c>
      <c r="L7" s="36">
        <f t="shared" si="0"/>
        <v>0</v>
      </c>
      <c r="M7" s="36">
        <f t="shared" si="0"/>
        <v>0</v>
      </c>
      <c r="N7" s="36">
        <f t="shared" si="0"/>
        <v>0</v>
      </c>
      <c r="O7" s="36">
        <f t="shared" si="0"/>
        <v>0</v>
      </c>
      <c r="P7" s="36">
        <f t="shared" si="0"/>
        <v>0</v>
      </c>
      <c r="Q7" s="36">
        <f>E7</f>
        <v>0</v>
      </c>
      <c r="R7" s="56"/>
      <c r="S7" s="57"/>
      <c r="T7" s="57"/>
      <c r="U7" s="57"/>
    </row>
    <row r="8" spans="1:21" ht="12.75">
      <c r="A8" s="34" t="s">
        <v>76</v>
      </c>
      <c r="B8" s="35"/>
      <c r="C8" s="35"/>
      <c r="D8" s="35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56"/>
      <c r="S8" s="58"/>
      <c r="T8" s="58"/>
      <c r="U8" s="58"/>
    </row>
    <row r="9" spans="1:21" ht="12.75">
      <c r="A9" s="33"/>
      <c r="B9" s="59" t="s">
        <v>77</v>
      </c>
      <c r="C9" s="59"/>
      <c r="D9" s="35"/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f>SUM(E9:P9)</f>
        <v>0</v>
      </c>
      <c r="R9" s="56"/>
      <c r="S9" s="60"/>
      <c r="T9" s="58"/>
      <c r="U9" s="58"/>
    </row>
    <row r="10" spans="1:21" ht="12.75">
      <c r="A10" s="33"/>
      <c r="B10" s="61" t="s">
        <v>78</v>
      </c>
      <c r="C10" s="61"/>
      <c r="D10" s="35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56"/>
      <c r="S10" s="60"/>
      <c r="T10" s="58"/>
      <c r="U10" s="58"/>
    </row>
    <row r="11" spans="1:21" ht="12.75">
      <c r="A11" s="33"/>
      <c r="B11" s="33"/>
      <c r="C11" s="62" t="s">
        <v>79</v>
      </c>
      <c r="D11" s="62"/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39">
        <v>0</v>
      </c>
      <c r="Q11" s="39">
        <f aca="true" t="shared" si="1" ref="Q11:Q23">SUM(E11:P11)</f>
        <v>0</v>
      </c>
      <c r="R11" s="56">
        <v>0</v>
      </c>
      <c r="S11" s="38">
        <f aca="true" t="shared" si="2" ref="S11:S24">Q11</f>
        <v>0</v>
      </c>
      <c r="T11" s="71">
        <f aca="true" t="shared" si="3" ref="T11:T23">S11-R11</f>
        <v>0</v>
      </c>
      <c r="U11" s="72">
        <f aca="true" t="shared" si="4" ref="U11:U24">IF(R11&gt;0,T11/R11,"")</f>
      </c>
    </row>
    <row r="12" spans="1:21" ht="12.75">
      <c r="A12" s="33"/>
      <c r="B12" s="33"/>
      <c r="C12" s="62" t="s">
        <v>80</v>
      </c>
      <c r="D12" s="62"/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f t="shared" si="1"/>
        <v>0</v>
      </c>
      <c r="R12" s="56">
        <v>0</v>
      </c>
      <c r="S12" s="38">
        <f t="shared" si="2"/>
        <v>0</v>
      </c>
      <c r="T12" s="71">
        <f t="shared" si="3"/>
        <v>0</v>
      </c>
      <c r="U12" s="72">
        <f t="shared" si="4"/>
      </c>
    </row>
    <row r="13" spans="1:21" ht="12.75">
      <c r="A13" s="33"/>
      <c r="B13" s="33"/>
      <c r="C13" s="62" t="s">
        <v>81</v>
      </c>
      <c r="D13" s="62"/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f t="shared" si="1"/>
        <v>0</v>
      </c>
      <c r="R13" s="56">
        <v>0</v>
      </c>
      <c r="S13" s="38">
        <f t="shared" si="2"/>
        <v>0</v>
      </c>
      <c r="T13" s="71">
        <f t="shared" si="3"/>
        <v>0</v>
      </c>
      <c r="U13" s="72">
        <f t="shared" si="4"/>
      </c>
    </row>
    <row r="14" spans="1:21" ht="12.75">
      <c r="A14" s="33"/>
      <c r="B14" s="33"/>
      <c r="C14" s="62" t="s">
        <v>82</v>
      </c>
      <c r="D14" s="62"/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f t="shared" si="1"/>
        <v>0</v>
      </c>
      <c r="R14" s="56">
        <v>0</v>
      </c>
      <c r="S14" s="38">
        <f t="shared" si="2"/>
        <v>0</v>
      </c>
      <c r="T14" s="71">
        <f t="shared" si="3"/>
        <v>0</v>
      </c>
      <c r="U14" s="72">
        <f t="shared" si="4"/>
      </c>
    </row>
    <row r="15" spans="1:21" ht="12.75">
      <c r="A15" s="33"/>
      <c r="B15" s="33"/>
      <c r="C15" s="62" t="s">
        <v>83</v>
      </c>
      <c r="D15" s="62"/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f t="shared" si="1"/>
        <v>0</v>
      </c>
      <c r="R15" s="56">
        <v>0</v>
      </c>
      <c r="S15" s="38">
        <f t="shared" si="2"/>
        <v>0</v>
      </c>
      <c r="T15" s="71">
        <f t="shared" si="3"/>
        <v>0</v>
      </c>
      <c r="U15" s="72">
        <f t="shared" si="4"/>
      </c>
    </row>
    <row r="16" spans="1:21" ht="12.75">
      <c r="A16" s="33"/>
      <c r="B16" s="33"/>
      <c r="C16" s="62" t="s">
        <v>84</v>
      </c>
      <c r="D16" s="62"/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0</v>
      </c>
      <c r="Q16" s="39">
        <f t="shared" si="1"/>
        <v>0</v>
      </c>
      <c r="R16" s="56">
        <v>0</v>
      </c>
      <c r="S16" s="38">
        <f t="shared" si="2"/>
        <v>0</v>
      </c>
      <c r="T16" s="71">
        <f t="shared" si="3"/>
        <v>0</v>
      </c>
      <c r="U16" s="72">
        <f t="shared" si="4"/>
      </c>
    </row>
    <row r="17" spans="1:21" ht="12.75">
      <c r="A17" s="33"/>
      <c r="B17" s="33"/>
      <c r="C17" s="62" t="s">
        <v>85</v>
      </c>
      <c r="D17" s="62"/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0</v>
      </c>
      <c r="Q17" s="39">
        <f t="shared" si="1"/>
        <v>0</v>
      </c>
      <c r="R17" s="56">
        <v>0</v>
      </c>
      <c r="S17" s="38">
        <f t="shared" si="2"/>
        <v>0</v>
      </c>
      <c r="T17" s="71">
        <f t="shared" si="3"/>
        <v>0</v>
      </c>
      <c r="U17" s="72">
        <f t="shared" si="4"/>
      </c>
    </row>
    <row r="18" spans="1:21" ht="12.75">
      <c r="A18" s="33"/>
      <c r="B18" s="33"/>
      <c r="C18" s="62" t="s">
        <v>86</v>
      </c>
      <c r="D18" s="62"/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0</v>
      </c>
      <c r="Q18" s="39">
        <f t="shared" si="1"/>
        <v>0</v>
      </c>
      <c r="R18" s="56">
        <v>0</v>
      </c>
      <c r="S18" s="38">
        <f t="shared" si="2"/>
        <v>0</v>
      </c>
      <c r="T18" s="71">
        <f t="shared" si="3"/>
        <v>0</v>
      </c>
      <c r="U18" s="72">
        <f t="shared" si="4"/>
      </c>
    </row>
    <row r="19" spans="1:21" ht="12.75">
      <c r="A19" s="33"/>
      <c r="B19" s="33"/>
      <c r="C19" s="62" t="s">
        <v>87</v>
      </c>
      <c r="D19" s="62"/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f t="shared" si="1"/>
        <v>0</v>
      </c>
      <c r="R19" s="56">
        <v>0</v>
      </c>
      <c r="S19" s="38">
        <f t="shared" si="2"/>
        <v>0</v>
      </c>
      <c r="T19" s="71">
        <f t="shared" si="3"/>
        <v>0</v>
      </c>
      <c r="U19" s="72">
        <f t="shared" si="4"/>
      </c>
    </row>
    <row r="20" spans="1:21" ht="12.75">
      <c r="A20" s="33"/>
      <c r="B20" s="33"/>
      <c r="C20" s="62" t="s">
        <v>88</v>
      </c>
      <c r="D20" s="62"/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f t="shared" si="1"/>
        <v>0</v>
      </c>
      <c r="R20" s="56">
        <v>0</v>
      </c>
      <c r="S20" s="38">
        <f t="shared" si="2"/>
        <v>0</v>
      </c>
      <c r="T20" s="71">
        <f t="shared" si="3"/>
        <v>0</v>
      </c>
      <c r="U20" s="72">
        <f t="shared" si="4"/>
      </c>
    </row>
    <row r="21" spans="1:21" ht="12.75">
      <c r="A21" s="33"/>
      <c r="B21" s="33"/>
      <c r="C21" s="62" t="s">
        <v>89</v>
      </c>
      <c r="D21" s="62"/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f t="shared" si="1"/>
        <v>0</v>
      </c>
      <c r="R21" s="56">
        <v>0</v>
      </c>
      <c r="S21" s="38">
        <f t="shared" si="2"/>
        <v>0</v>
      </c>
      <c r="T21" s="71">
        <f t="shared" si="3"/>
        <v>0</v>
      </c>
      <c r="U21" s="72">
        <f t="shared" si="4"/>
      </c>
    </row>
    <row r="22" spans="1:21" ht="12.75">
      <c r="A22" s="33"/>
      <c r="B22" s="33"/>
      <c r="C22" s="62" t="s">
        <v>90</v>
      </c>
      <c r="D22" s="62"/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f t="shared" si="1"/>
        <v>0</v>
      </c>
      <c r="R22" s="56">
        <v>0</v>
      </c>
      <c r="S22" s="38">
        <f t="shared" si="2"/>
        <v>0</v>
      </c>
      <c r="T22" s="71">
        <f t="shared" si="3"/>
        <v>0</v>
      </c>
      <c r="U22" s="72">
        <f t="shared" si="4"/>
      </c>
    </row>
    <row r="23" spans="1:21" ht="13.5" thickBot="1">
      <c r="A23" s="33"/>
      <c r="B23" s="33"/>
      <c r="C23" s="62" t="s">
        <v>91</v>
      </c>
      <c r="D23" s="62"/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f t="shared" si="1"/>
        <v>0</v>
      </c>
      <c r="R23" s="63">
        <v>0</v>
      </c>
      <c r="S23" s="38">
        <f t="shared" si="2"/>
        <v>0</v>
      </c>
      <c r="T23" s="71">
        <f t="shared" si="3"/>
        <v>0</v>
      </c>
      <c r="U23" s="72">
        <f t="shared" si="4"/>
      </c>
    </row>
    <row r="24" spans="1:21" ht="13.5" thickBot="1">
      <c r="A24" s="33"/>
      <c r="B24" s="64" t="s">
        <v>92</v>
      </c>
      <c r="C24" s="33"/>
      <c r="E24" s="40">
        <f aca="true" t="shared" si="5" ref="E24:Q24">SUM(E11:E23)</f>
        <v>0</v>
      </c>
      <c r="F24" s="40">
        <f t="shared" si="5"/>
        <v>0</v>
      </c>
      <c r="G24" s="40">
        <f t="shared" si="5"/>
        <v>0</v>
      </c>
      <c r="H24" s="40">
        <f t="shared" si="5"/>
        <v>0</v>
      </c>
      <c r="I24" s="40">
        <f t="shared" si="5"/>
        <v>0</v>
      </c>
      <c r="J24" s="40">
        <f t="shared" si="5"/>
        <v>0</v>
      </c>
      <c r="K24" s="40">
        <f t="shared" si="5"/>
        <v>0</v>
      </c>
      <c r="L24" s="40">
        <f t="shared" si="5"/>
        <v>0</v>
      </c>
      <c r="M24" s="40">
        <f t="shared" si="5"/>
        <v>0</v>
      </c>
      <c r="N24" s="40">
        <f t="shared" si="5"/>
        <v>0</v>
      </c>
      <c r="O24" s="40">
        <f t="shared" si="5"/>
        <v>0</v>
      </c>
      <c r="P24" s="40">
        <f t="shared" si="5"/>
        <v>0</v>
      </c>
      <c r="Q24" s="40">
        <f t="shared" si="5"/>
        <v>0</v>
      </c>
      <c r="R24" s="68">
        <v>0</v>
      </c>
      <c r="S24" s="41">
        <f t="shared" si="2"/>
        <v>0</v>
      </c>
      <c r="T24" s="70">
        <f>SUM(T11:T23)</f>
        <v>0</v>
      </c>
      <c r="U24" s="73">
        <f t="shared" si="4"/>
      </c>
    </row>
    <row r="25" spans="1:21" ht="12.75">
      <c r="A25" s="33"/>
      <c r="B25" s="64" t="s">
        <v>67</v>
      </c>
      <c r="C25" s="33"/>
      <c r="D25" s="33"/>
      <c r="E25" s="40">
        <f aca="true" t="shared" si="6" ref="E25:Q25">E24+E9+E7</f>
        <v>0</v>
      </c>
      <c r="F25" s="40">
        <f t="shared" si="6"/>
        <v>0</v>
      </c>
      <c r="G25" s="40">
        <f t="shared" si="6"/>
        <v>0</v>
      </c>
      <c r="H25" s="40">
        <f t="shared" si="6"/>
        <v>0</v>
      </c>
      <c r="I25" s="40">
        <f t="shared" si="6"/>
        <v>0</v>
      </c>
      <c r="J25" s="40">
        <f t="shared" si="6"/>
        <v>0</v>
      </c>
      <c r="K25" s="40">
        <f t="shared" si="6"/>
        <v>0</v>
      </c>
      <c r="L25" s="40">
        <f t="shared" si="6"/>
        <v>0</v>
      </c>
      <c r="M25" s="40">
        <f t="shared" si="6"/>
        <v>0</v>
      </c>
      <c r="N25" s="40">
        <f t="shared" si="6"/>
        <v>0</v>
      </c>
      <c r="O25" s="40">
        <f t="shared" si="6"/>
        <v>0</v>
      </c>
      <c r="P25" s="40">
        <f t="shared" si="6"/>
        <v>0</v>
      </c>
      <c r="Q25" s="40">
        <f t="shared" si="6"/>
        <v>0</v>
      </c>
      <c r="R25" s="56"/>
      <c r="S25" s="58"/>
      <c r="T25" s="58"/>
      <c r="U25" s="58"/>
    </row>
    <row r="26" spans="1:21" ht="12.75">
      <c r="A26" s="34" t="s">
        <v>93</v>
      </c>
      <c r="B26" s="35"/>
      <c r="C26" s="35"/>
      <c r="D26" s="35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56"/>
      <c r="S26" s="60"/>
      <c r="T26" s="58"/>
      <c r="U26" s="58"/>
    </row>
    <row r="27" spans="1:21" ht="12.75">
      <c r="A27" s="35"/>
      <c r="B27" s="65" t="s">
        <v>94</v>
      </c>
      <c r="C27" s="65"/>
      <c r="D27" s="35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56"/>
      <c r="S27" s="60"/>
      <c r="T27" s="58"/>
      <c r="U27" s="58"/>
    </row>
    <row r="28" spans="1:21" ht="12.75">
      <c r="A28" s="33"/>
      <c r="B28" s="33"/>
      <c r="C28" s="62" t="s">
        <v>95</v>
      </c>
      <c r="D28" s="62"/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39">
        <v>0</v>
      </c>
      <c r="Q28" s="39">
        <f aca="true" t="shared" si="7" ref="Q28:Q44">SUM(E28:P28)</f>
        <v>0</v>
      </c>
      <c r="R28" s="56">
        <v>0</v>
      </c>
      <c r="S28" s="38">
        <f aca="true" t="shared" si="8" ref="S28:S45">Q28</f>
        <v>0</v>
      </c>
      <c r="T28" s="71">
        <f aca="true" t="shared" si="9" ref="T28:T45">S28-R28</f>
        <v>0</v>
      </c>
      <c r="U28" s="72">
        <f aca="true" t="shared" si="10" ref="U28:U45">IF(R28&gt;0,T28/R28,"")</f>
      </c>
    </row>
    <row r="29" spans="1:21" ht="12.75">
      <c r="A29" s="33"/>
      <c r="B29" s="33"/>
      <c r="C29" s="62" t="s">
        <v>96</v>
      </c>
      <c r="D29" s="62"/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f t="shared" si="7"/>
        <v>0</v>
      </c>
      <c r="R29" s="56">
        <v>0</v>
      </c>
      <c r="S29" s="38">
        <f t="shared" si="8"/>
        <v>0</v>
      </c>
      <c r="T29" s="71">
        <f t="shared" si="9"/>
        <v>0</v>
      </c>
      <c r="U29" s="72">
        <f t="shared" si="10"/>
      </c>
    </row>
    <row r="30" spans="1:21" ht="12.75">
      <c r="A30" s="33"/>
      <c r="B30" s="33"/>
      <c r="C30" s="62" t="s">
        <v>97</v>
      </c>
      <c r="D30" s="62"/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39">
        <v>0</v>
      </c>
      <c r="Q30" s="39">
        <f t="shared" si="7"/>
        <v>0</v>
      </c>
      <c r="R30" s="56">
        <v>0</v>
      </c>
      <c r="S30" s="38">
        <f t="shared" si="8"/>
        <v>0</v>
      </c>
      <c r="T30" s="71">
        <f t="shared" si="9"/>
        <v>0</v>
      </c>
      <c r="U30" s="72">
        <f t="shared" si="10"/>
      </c>
    </row>
    <row r="31" spans="1:21" ht="12.75">
      <c r="A31" s="33"/>
      <c r="B31" s="33"/>
      <c r="C31" s="62" t="s">
        <v>98</v>
      </c>
      <c r="D31" s="62"/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f t="shared" si="7"/>
        <v>0</v>
      </c>
      <c r="R31" s="56">
        <v>0</v>
      </c>
      <c r="S31" s="38">
        <f t="shared" si="8"/>
        <v>0</v>
      </c>
      <c r="T31" s="71">
        <f t="shared" si="9"/>
        <v>0</v>
      </c>
      <c r="U31" s="72">
        <f t="shared" si="10"/>
      </c>
    </row>
    <row r="32" spans="1:21" ht="12.75">
      <c r="A32" s="33"/>
      <c r="B32" s="33"/>
      <c r="C32" s="62" t="s">
        <v>87</v>
      </c>
      <c r="D32" s="62"/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0</v>
      </c>
      <c r="Q32" s="39">
        <f t="shared" si="7"/>
        <v>0</v>
      </c>
      <c r="R32" s="56">
        <v>0</v>
      </c>
      <c r="S32" s="38">
        <f t="shared" si="8"/>
        <v>0</v>
      </c>
      <c r="T32" s="71">
        <f t="shared" si="9"/>
        <v>0</v>
      </c>
      <c r="U32" s="72">
        <f t="shared" si="10"/>
      </c>
    </row>
    <row r="33" spans="1:21" ht="12.75">
      <c r="A33" s="33"/>
      <c r="B33" s="33"/>
      <c r="C33" s="62" t="s">
        <v>88</v>
      </c>
      <c r="D33" s="62"/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0</v>
      </c>
      <c r="Q33" s="39">
        <f t="shared" si="7"/>
        <v>0</v>
      </c>
      <c r="R33" s="56">
        <v>0</v>
      </c>
      <c r="S33" s="38">
        <f t="shared" si="8"/>
        <v>0</v>
      </c>
      <c r="T33" s="71">
        <f t="shared" si="9"/>
        <v>0</v>
      </c>
      <c r="U33" s="72">
        <f t="shared" si="10"/>
      </c>
    </row>
    <row r="34" spans="1:21" ht="12.75">
      <c r="A34" s="33"/>
      <c r="B34" s="33"/>
      <c r="C34" s="62" t="s">
        <v>99</v>
      </c>
      <c r="D34" s="62"/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0</v>
      </c>
      <c r="Q34" s="39">
        <f t="shared" si="7"/>
        <v>0</v>
      </c>
      <c r="R34" s="56">
        <v>0</v>
      </c>
      <c r="S34" s="38">
        <f t="shared" si="8"/>
        <v>0</v>
      </c>
      <c r="T34" s="71">
        <f t="shared" si="9"/>
        <v>0</v>
      </c>
      <c r="U34" s="72">
        <f t="shared" si="10"/>
      </c>
    </row>
    <row r="35" spans="1:21" ht="12.75">
      <c r="A35" s="33"/>
      <c r="B35" s="33"/>
      <c r="C35" s="62" t="s">
        <v>82</v>
      </c>
      <c r="D35" s="62"/>
      <c r="E35" s="39">
        <v>0</v>
      </c>
      <c r="F35" s="39">
        <v>0</v>
      </c>
      <c r="G35" s="39">
        <v>0</v>
      </c>
      <c r="H35" s="39">
        <v>0</v>
      </c>
      <c r="I35" s="39">
        <v>0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0</v>
      </c>
      <c r="Q35" s="39">
        <f t="shared" si="7"/>
        <v>0</v>
      </c>
      <c r="R35" s="56">
        <v>0</v>
      </c>
      <c r="S35" s="38">
        <f t="shared" si="8"/>
        <v>0</v>
      </c>
      <c r="T35" s="71">
        <f t="shared" si="9"/>
        <v>0</v>
      </c>
      <c r="U35" s="72">
        <f t="shared" si="10"/>
      </c>
    </row>
    <row r="36" spans="1:21" ht="12.75">
      <c r="A36" s="33"/>
      <c r="B36" s="33"/>
      <c r="C36" s="62" t="s">
        <v>83</v>
      </c>
      <c r="D36" s="62"/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f t="shared" si="7"/>
        <v>0</v>
      </c>
      <c r="R36" s="56">
        <v>0</v>
      </c>
      <c r="S36" s="38">
        <f t="shared" si="8"/>
        <v>0</v>
      </c>
      <c r="T36" s="71">
        <f t="shared" si="9"/>
        <v>0</v>
      </c>
      <c r="U36" s="72">
        <f t="shared" si="10"/>
      </c>
    </row>
    <row r="37" spans="1:21" ht="12.75">
      <c r="A37" s="33"/>
      <c r="B37" s="33"/>
      <c r="C37" s="62" t="s">
        <v>84</v>
      </c>
      <c r="D37" s="62"/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f t="shared" si="7"/>
        <v>0</v>
      </c>
      <c r="R37" s="56">
        <v>0</v>
      </c>
      <c r="S37" s="38">
        <f t="shared" si="8"/>
        <v>0</v>
      </c>
      <c r="T37" s="71">
        <f t="shared" si="9"/>
        <v>0</v>
      </c>
      <c r="U37" s="72">
        <f t="shared" si="10"/>
      </c>
    </row>
    <row r="38" spans="1:21" ht="12.75">
      <c r="A38" s="33"/>
      <c r="B38" s="33"/>
      <c r="C38" s="62" t="s">
        <v>100</v>
      </c>
      <c r="D38" s="62"/>
      <c r="E38" s="39">
        <v>0</v>
      </c>
      <c r="F38" s="39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  <c r="M38" s="39">
        <v>0</v>
      </c>
      <c r="N38" s="39">
        <v>0</v>
      </c>
      <c r="O38" s="39">
        <v>0</v>
      </c>
      <c r="P38" s="39">
        <v>0</v>
      </c>
      <c r="Q38" s="39">
        <f t="shared" si="7"/>
        <v>0</v>
      </c>
      <c r="R38" s="56">
        <v>0</v>
      </c>
      <c r="S38" s="38">
        <f t="shared" si="8"/>
        <v>0</v>
      </c>
      <c r="T38" s="71">
        <f t="shared" si="9"/>
        <v>0</v>
      </c>
      <c r="U38" s="72">
        <f t="shared" si="10"/>
      </c>
    </row>
    <row r="39" spans="1:21" ht="12.75">
      <c r="A39" s="33"/>
      <c r="B39" s="33"/>
      <c r="C39" s="62" t="s">
        <v>101</v>
      </c>
      <c r="D39" s="62"/>
      <c r="E39" s="39">
        <v>0</v>
      </c>
      <c r="F39" s="39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39">
        <v>0</v>
      </c>
      <c r="M39" s="39">
        <v>0</v>
      </c>
      <c r="N39" s="39">
        <v>0</v>
      </c>
      <c r="O39" s="39">
        <v>0</v>
      </c>
      <c r="P39" s="39">
        <v>0</v>
      </c>
      <c r="Q39" s="39">
        <f t="shared" si="7"/>
        <v>0</v>
      </c>
      <c r="R39" s="56">
        <v>0</v>
      </c>
      <c r="S39" s="38">
        <f t="shared" si="8"/>
        <v>0</v>
      </c>
      <c r="T39" s="71">
        <f t="shared" si="9"/>
        <v>0</v>
      </c>
      <c r="U39" s="72">
        <f t="shared" si="10"/>
      </c>
    </row>
    <row r="40" spans="1:21" ht="12.75">
      <c r="A40" s="33"/>
      <c r="B40" s="33"/>
      <c r="C40" s="62" t="s">
        <v>102</v>
      </c>
      <c r="D40" s="62"/>
      <c r="E40" s="39">
        <v>0</v>
      </c>
      <c r="F40" s="39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  <c r="M40" s="39">
        <v>0</v>
      </c>
      <c r="N40" s="39">
        <v>0</v>
      </c>
      <c r="O40" s="39">
        <v>0</v>
      </c>
      <c r="P40" s="39">
        <v>0</v>
      </c>
      <c r="Q40" s="39">
        <f t="shared" si="7"/>
        <v>0</v>
      </c>
      <c r="R40" s="56">
        <v>0</v>
      </c>
      <c r="S40" s="38">
        <f t="shared" si="8"/>
        <v>0</v>
      </c>
      <c r="T40" s="71">
        <f t="shared" si="9"/>
        <v>0</v>
      </c>
      <c r="U40" s="72">
        <f t="shared" si="10"/>
      </c>
    </row>
    <row r="41" spans="1:21" ht="12.75">
      <c r="A41" s="33"/>
      <c r="B41" s="33"/>
      <c r="C41" s="62" t="s">
        <v>103</v>
      </c>
      <c r="D41" s="62"/>
      <c r="E41" s="39">
        <v>0</v>
      </c>
      <c r="F41" s="39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39">
        <v>0</v>
      </c>
      <c r="M41" s="39">
        <v>0</v>
      </c>
      <c r="N41" s="39">
        <v>0</v>
      </c>
      <c r="O41" s="39">
        <v>0</v>
      </c>
      <c r="P41" s="39">
        <v>0</v>
      </c>
      <c r="Q41" s="39">
        <f t="shared" si="7"/>
        <v>0</v>
      </c>
      <c r="R41" s="56">
        <v>0</v>
      </c>
      <c r="S41" s="38">
        <f t="shared" si="8"/>
        <v>0</v>
      </c>
      <c r="T41" s="71">
        <f t="shared" si="9"/>
        <v>0</v>
      </c>
      <c r="U41" s="72">
        <f t="shared" si="10"/>
      </c>
    </row>
    <row r="42" spans="1:21" ht="12.75">
      <c r="A42" s="33"/>
      <c r="B42" s="33"/>
      <c r="C42" s="62" t="s">
        <v>104</v>
      </c>
      <c r="D42" s="62"/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f t="shared" si="7"/>
        <v>0</v>
      </c>
      <c r="R42" s="56">
        <v>0</v>
      </c>
      <c r="S42" s="38">
        <f t="shared" si="8"/>
        <v>0</v>
      </c>
      <c r="T42" s="71">
        <f t="shared" si="9"/>
        <v>0</v>
      </c>
      <c r="U42" s="72">
        <f t="shared" si="10"/>
      </c>
    </row>
    <row r="43" spans="1:21" ht="12.75">
      <c r="A43" s="33"/>
      <c r="B43" s="33"/>
      <c r="C43" s="62" t="s">
        <v>108</v>
      </c>
      <c r="D43" s="62"/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f>SUM(E43:P43)</f>
        <v>0</v>
      </c>
      <c r="R43" s="56">
        <v>0</v>
      </c>
      <c r="S43" s="38">
        <f>Q43</f>
        <v>0</v>
      </c>
      <c r="T43" s="71">
        <f>S43-R43</f>
        <v>0</v>
      </c>
      <c r="U43" s="72">
        <f>IF(R43&gt;0,T43/R43,"")</f>
      </c>
    </row>
    <row r="44" spans="1:21" ht="13.5" thickBot="1">
      <c r="A44" s="33"/>
      <c r="B44" s="33"/>
      <c r="C44" s="62" t="s">
        <v>105</v>
      </c>
      <c r="D44" s="62"/>
      <c r="E44" s="39">
        <v>0</v>
      </c>
      <c r="F44" s="39">
        <v>0</v>
      </c>
      <c r="G44" s="39">
        <v>0</v>
      </c>
      <c r="H44" s="39">
        <v>0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0</v>
      </c>
      <c r="Q44" s="39">
        <f t="shared" si="7"/>
        <v>0</v>
      </c>
      <c r="R44" s="56">
        <v>0</v>
      </c>
      <c r="S44" s="38">
        <f t="shared" si="8"/>
        <v>0</v>
      </c>
      <c r="T44" s="71">
        <f t="shared" si="9"/>
        <v>0</v>
      </c>
      <c r="U44" s="72">
        <f t="shared" si="10"/>
      </c>
    </row>
    <row r="45" spans="1:21" ht="13.5" thickBot="1">
      <c r="A45" s="59"/>
      <c r="B45" s="64" t="s">
        <v>106</v>
      </c>
      <c r="C45" s="33"/>
      <c r="D45" s="35"/>
      <c r="E45" s="42">
        <f aca="true" t="shared" si="11" ref="E45:R45">SUM(E28:E44)</f>
        <v>0</v>
      </c>
      <c r="F45" s="42">
        <f t="shared" si="11"/>
        <v>0</v>
      </c>
      <c r="G45" s="42">
        <f t="shared" si="11"/>
        <v>0</v>
      </c>
      <c r="H45" s="42">
        <f t="shared" si="11"/>
        <v>0</v>
      </c>
      <c r="I45" s="42">
        <f t="shared" si="11"/>
        <v>0</v>
      </c>
      <c r="J45" s="42">
        <f t="shared" si="11"/>
        <v>0</v>
      </c>
      <c r="K45" s="42">
        <f t="shared" si="11"/>
        <v>0</v>
      </c>
      <c r="L45" s="42">
        <f t="shared" si="11"/>
        <v>0</v>
      </c>
      <c r="M45" s="42">
        <f t="shared" si="11"/>
        <v>0</v>
      </c>
      <c r="N45" s="42">
        <f t="shared" si="11"/>
        <v>0</v>
      </c>
      <c r="O45" s="42">
        <f t="shared" si="11"/>
        <v>0</v>
      </c>
      <c r="P45" s="42">
        <f t="shared" si="11"/>
        <v>0</v>
      </c>
      <c r="Q45" s="42">
        <f t="shared" si="11"/>
        <v>0</v>
      </c>
      <c r="R45" s="68">
        <f t="shared" si="11"/>
        <v>0</v>
      </c>
      <c r="S45" s="41">
        <f t="shared" si="8"/>
        <v>0</v>
      </c>
      <c r="T45" s="74">
        <f t="shared" si="9"/>
        <v>0</v>
      </c>
      <c r="U45" s="73">
        <f t="shared" si="10"/>
      </c>
    </row>
    <row r="46" spans="1:21" ht="13.5" thickBot="1">
      <c r="A46" s="66" t="s">
        <v>107</v>
      </c>
      <c r="B46" s="59"/>
      <c r="C46" s="59"/>
      <c r="D46" s="33"/>
      <c r="E46" s="43">
        <f aca="true" t="shared" si="12" ref="E46:Q46">E25-E45</f>
        <v>0</v>
      </c>
      <c r="F46" s="43">
        <f t="shared" si="12"/>
        <v>0</v>
      </c>
      <c r="G46" s="43">
        <f t="shared" si="12"/>
        <v>0</v>
      </c>
      <c r="H46" s="43">
        <f t="shared" si="12"/>
        <v>0</v>
      </c>
      <c r="I46" s="43">
        <f t="shared" si="12"/>
        <v>0</v>
      </c>
      <c r="J46" s="43">
        <f t="shared" si="12"/>
        <v>0</v>
      </c>
      <c r="K46" s="43">
        <f t="shared" si="12"/>
        <v>0</v>
      </c>
      <c r="L46" s="43">
        <f t="shared" si="12"/>
        <v>0</v>
      </c>
      <c r="M46" s="43">
        <f t="shared" si="12"/>
        <v>0</v>
      </c>
      <c r="N46" s="43">
        <f t="shared" si="12"/>
        <v>0</v>
      </c>
      <c r="O46" s="43">
        <f t="shared" si="12"/>
        <v>0</v>
      </c>
      <c r="P46" s="43">
        <f t="shared" si="12"/>
        <v>0</v>
      </c>
      <c r="Q46" s="43">
        <f t="shared" si="12"/>
        <v>0</v>
      </c>
      <c r="R46" s="69">
        <f>R24-R45</f>
        <v>0</v>
      </c>
      <c r="S46" s="75">
        <f>S24-S45</f>
        <v>0</v>
      </c>
      <c r="T46" s="41">
        <f>T24-T45</f>
        <v>0</v>
      </c>
      <c r="U46" s="76"/>
    </row>
    <row r="47" spans="1:21" ht="13.5" thickTop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67"/>
      <c r="S48" s="59"/>
      <c r="T48" s="59"/>
      <c r="U48" s="33"/>
    </row>
    <row r="49" spans="1:21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67"/>
      <c r="S49" s="37"/>
      <c r="T49" s="59"/>
      <c r="U49" s="33"/>
    </row>
    <row r="50" spans="1:21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</row>
    <row r="51" spans="1:21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</row>
    <row r="52" spans="1:21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</row>
  </sheetData>
  <sheetProtection/>
  <mergeCells count="1">
    <mergeCell ref="R3:U4"/>
  </mergeCells>
  <printOptions horizontalCentered="1" verticalCentered="1"/>
  <pageMargins left="0.25" right="0.25" top="0.25" bottom="0.25" header="0.5" footer="0.25"/>
  <pageSetup horizontalDpi="300" verticalDpi="300" orientation="landscape" paperSize="5" scale="75" r:id="rId1"/>
  <headerFooter alignWithMargins="0">
    <oddFooter>&amp;L&amp;"Arial,Italic"Version 1.0
Run date: &amp;D,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G6" sqref="G6"/>
    </sheetView>
  </sheetViews>
  <sheetFormatPr defaultColWidth="9.140625" defaultRowHeight="17.25" customHeight="1"/>
  <cols>
    <col min="1" max="1" width="33.8515625" style="77" customWidth="1"/>
    <col min="2" max="2" width="5.8515625" style="89" customWidth="1"/>
    <col min="3" max="6" width="11.28125" style="77" customWidth="1"/>
    <col min="7" max="16384" width="9.140625" style="77" customWidth="1"/>
  </cols>
  <sheetData>
    <row r="1" spans="1:6" ht="17.25" customHeight="1">
      <c r="A1" s="81" t="s">
        <v>65</v>
      </c>
      <c r="B1" s="82"/>
      <c r="C1" s="82"/>
      <c r="D1" s="82"/>
      <c r="E1" s="82"/>
      <c r="F1" s="82"/>
    </row>
    <row r="2" spans="1:6" ht="17.25" customHeight="1">
      <c r="A2" s="78"/>
      <c r="B2" s="83"/>
      <c r="C2" s="78"/>
      <c r="D2" s="78"/>
      <c r="E2" s="78"/>
      <c r="F2" s="79" t="s">
        <v>7</v>
      </c>
    </row>
    <row r="3" spans="1:6" ht="17.25" customHeight="1">
      <c r="A3" s="90" t="s">
        <v>129</v>
      </c>
      <c r="B3" s="91"/>
      <c r="C3" s="92"/>
      <c r="D3" s="92"/>
      <c r="E3" s="92"/>
      <c r="F3" s="80"/>
    </row>
    <row r="4" spans="1:6" ht="17.25" customHeight="1">
      <c r="A4" s="93"/>
      <c r="B4" s="84" t="s">
        <v>0</v>
      </c>
      <c r="C4" s="94" t="s">
        <v>1</v>
      </c>
      <c r="D4" s="94" t="s">
        <v>2</v>
      </c>
      <c r="E4" s="94" t="s">
        <v>3</v>
      </c>
      <c r="F4" s="95" t="s">
        <v>4</v>
      </c>
    </row>
    <row r="5" spans="1:6" ht="17.25" customHeight="1">
      <c r="A5" s="4"/>
      <c r="B5" s="3" t="s">
        <v>5</v>
      </c>
      <c r="C5" s="213">
        <v>2015</v>
      </c>
      <c r="D5" s="213">
        <v>2016</v>
      </c>
      <c r="E5" s="213">
        <v>2016</v>
      </c>
      <c r="F5" s="213">
        <v>2017</v>
      </c>
    </row>
    <row r="6" spans="1:6" ht="17.25" customHeight="1">
      <c r="A6" s="85" t="s">
        <v>111</v>
      </c>
      <c r="B6" s="3">
        <v>25100</v>
      </c>
      <c r="C6" s="5"/>
      <c r="D6" s="5"/>
      <c r="E6" s="8">
        <f>C36</f>
        <v>0</v>
      </c>
      <c r="F6" s="2">
        <f>E36</f>
        <v>0</v>
      </c>
    </row>
    <row r="7" spans="1:6" ht="17.25" customHeight="1">
      <c r="A7" s="86"/>
      <c r="B7" s="88"/>
      <c r="C7" s="96"/>
      <c r="D7" s="96"/>
      <c r="E7" s="96"/>
      <c r="F7" s="97"/>
    </row>
    <row r="8" spans="1:6" ht="17.25" customHeight="1">
      <c r="A8" s="4" t="s">
        <v>8</v>
      </c>
      <c r="B8" s="98"/>
      <c r="C8" s="6"/>
      <c r="D8" s="6"/>
      <c r="E8" s="6"/>
      <c r="F8" s="7"/>
    </row>
    <row r="9" spans="1:6" ht="17.25" customHeight="1">
      <c r="A9" s="4"/>
      <c r="B9" s="99"/>
      <c r="C9" s="8"/>
      <c r="D9" s="8"/>
      <c r="E9" s="8"/>
      <c r="F9" s="9"/>
    </row>
    <row r="10" spans="1:6" ht="17.25" customHeight="1">
      <c r="A10" s="4" t="s">
        <v>9</v>
      </c>
      <c r="B10" s="3">
        <v>47610</v>
      </c>
      <c r="C10" s="8"/>
      <c r="D10" s="8"/>
      <c r="E10" s="8"/>
      <c r="F10" s="9"/>
    </row>
    <row r="11" spans="1:6" ht="17.25" customHeight="1">
      <c r="A11" s="4" t="s">
        <v>10</v>
      </c>
      <c r="B11" s="3">
        <v>47620</v>
      </c>
      <c r="C11" s="8"/>
      <c r="D11" s="8"/>
      <c r="E11" s="8"/>
      <c r="F11" s="9"/>
    </row>
    <row r="12" spans="1:6" ht="17.25" customHeight="1">
      <c r="A12" s="4" t="s">
        <v>11</v>
      </c>
      <c r="B12" s="3">
        <v>47630</v>
      </c>
      <c r="C12" s="8"/>
      <c r="D12" s="8"/>
      <c r="E12" s="8"/>
      <c r="F12" s="9"/>
    </row>
    <row r="13" spans="1:6" ht="17.25" customHeight="1">
      <c r="A13" s="4" t="s">
        <v>12</v>
      </c>
      <c r="B13" s="3">
        <v>47640</v>
      </c>
      <c r="C13" s="8"/>
      <c r="D13" s="8"/>
      <c r="E13" s="8"/>
      <c r="F13" s="9"/>
    </row>
    <row r="14" spans="1:6" ht="17.25" customHeight="1">
      <c r="A14" s="4" t="s">
        <v>13</v>
      </c>
      <c r="B14" s="3">
        <v>47650</v>
      </c>
      <c r="C14" s="8"/>
      <c r="D14" s="44"/>
      <c r="E14" s="8"/>
      <c r="F14" s="45"/>
    </row>
    <row r="15" spans="1:6" ht="17.25" customHeight="1">
      <c r="A15" s="4" t="s">
        <v>14</v>
      </c>
      <c r="B15" s="3">
        <v>47660</v>
      </c>
      <c r="C15" s="8"/>
      <c r="D15" s="8"/>
      <c r="E15" s="8"/>
      <c r="F15" s="9"/>
    </row>
    <row r="16" spans="1:6" ht="17.25" customHeight="1">
      <c r="A16" s="4"/>
      <c r="B16" s="99"/>
      <c r="C16" s="8"/>
      <c r="D16" s="8"/>
      <c r="E16" s="8"/>
      <c r="F16" s="9"/>
    </row>
    <row r="17" spans="1:6" ht="17.25" customHeight="1">
      <c r="A17" s="4" t="s">
        <v>15</v>
      </c>
      <c r="B17" s="3">
        <v>47600</v>
      </c>
      <c r="C17" s="10">
        <f>SUM(C9:C16)</f>
        <v>0</v>
      </c>
      <c r="D17" s="10">
        <f>SUM(D9:D16)</f>
        <v>0</v>
      </c>
      <c r="E17" s="10">
        <f>SUM(E9:E16)</f>
        <v>0</v>
      </c>
      <c r="F17" s="10">
        <f>SUM(F9:F16)</f>
        <v>0</v>
      </c>
    </row>
    <row r="18" spans="1:6" ht="17.25" customHeight="1">
      <c r="A18" s="4"/>
      <c r="B18" s="99"/>
      <c r="C18" s="8"/>
      <c r="D18" s="8"/>
      <c r="E18" s="8"/>
      <c r="F18" s="9"/>
    </row>
    <row r="19" spans="1:6" ht="17.25" customHeight="1">
      <c r="A19" s="85" t="s">
        <v>16</v>
      </c>
      <c r="B19" s="99"/>
      <c r="C19" s="10">
        <f>C6+C17</f>
        <v>0</v>
      </c>
      <c r="D19" s="10">
        <f>D6+D17</f>
        <v>0</v>
      </c>
      <c r="E19" s="10">
        <f>E6+E17</f>
        <v>0</v>
      </c>
      <c r="F19" s="10">
        <f>F6+F17</f>
        <v>0</v>
      </c>
    </row>
    <row r="20" spans="1:6" ht="17.25" customHeight="1">
      <c r="A20" s="86"/>
      <c r="B20" s="91"/>
      <c r="C20" s="100"/>
      <c r="D20" s="100"/>
      <c r="E20" s="100"/>
      <c r="F20" s="101"/>
    </row>
    <row r="21" spans="1:6" ht="17.25" customHeight="1">
      <c r="A21" s="85" t="s">
        <v>17</v>
      </c>
      <c r="B21" s="98"/>
      <c r="C21" s="6"/>
      <c r="D21" s="6"/>
      <c r="E21" s="6"/>
      <c r="F21" s="7"/>
    </row>
    <row r="22" spans="1:6" ht="17.25" customHeight="1">
      <c r="A22" s="102" t="s">
        <v>18</v>
      </c>
      <c r="B22" s="3">
        <v>57620</v>
      </c>
      <c r="C22" s="8"/>
      <c r="D22" s="8"/>
      <c r="E22" s="8"/>
      <c r="F22" s="9"/>
    </row>
    <row r="23" spans="1:6" ht="17.25" customHeight="1">
      <c r="A23" s="4" t="s">
        <v>19</v>
      </c>
      <c r="B23" s="3">
        <v>57630</v>
      </c>
      <c r="C23" s="8"/>
      <c r="D23" s="8"/>
      <c r="E23" s="8"/>
      <c r="F23" s="9"/>
    </row>
    <row r="24" spans="1:6" ht="17.25" customHeight="1">
      <c r="A24" s="4" t="s">
        <v>20</v>
      </c>
      <c r="B24" s="3">
        <v>57631</v>
      </c>
      <c r="C24" s="8"/>
      <c r="D24" s="8"/>
      <c r="E24" s="8"/>
      <c r="F24" s="9"/>
    </row>
    <row r="25" spans="1:6" ht="17.25" customHeight="1">
      <c r="A25" s="4" t="s">
        <v>21</v>
      </c>
      <c r="B25" s="3">
        <v>57632</v>
      </c>
      <c r="C25" s="8"/>
      <c r="D25" s="8"/>
      <c r="E25" s="8"/>
      <c r="F25" s="9"/>
    </row>
    <row r="26" spans="1:6" ht="17.25" customHeight="1">
      <c r="A26" s="4" t="s">
        <v>22</v>
      </c>
      <c r="B26" s="3">
        <v>57633</v>
      </c>
      <c r="C26" s="8"/>
      <c r="D26" s="8"/>
      <c r="E26" s="8"/>
      <c r="F26" s="9"/>
    </row>
    <row r="27" spans="1:6" ht="17.25" customHeight="1">
      <c r="A27" s="4" t="s">
        <v>23</v>
      </c>
      <c r="B27" s="3">
        <v>57640</v>
      </c>
      <c r="C27" s="8"/>
      <c r="D27" s="8"/>
      <c r="E27" s="8"/>
      <c r="F27" s="9"/>
    </row>
    <row r="28" spans="1:6" ht="17.25" customHeight="1">
      <c r="A28" s="4" t="s">
        <v>24</v>
      </c>
      <c r="B28" s="3">
        <v>57650</v>
      </c>
      <c r="C28" s="8"/>
      <c r="D28" s="8"/>
      <c r="E28" s="8"/>
      <c r="F28" s="9"/>
    </row>
    <row r="29" spans="1:6" ht="17.25" customHeight="1">
      <c r="A29" s="4" t="s">
        <v>25</v>
      </c>
      <c r="B29" s="3">
        <v>57660</v>
      </c>
      <c r="C29" s="8"/>
      <c r="D29" s="8"/>
      <c r="E29" s="8"/>
      <c r="F29" s="9"/>
    </row>
    <row r="30" spans="1:6" ht="17.25" customHeight="1">
      <c r="A30" s="4" t="s">
        <v>26</v>
      </c>
      <c r="B30" s="3">
        <v>57670</v>
      </c>
      <c r="C30" s="8"/>
      <c r="D30" s="8"/>
      <c r="E30" s="8"/>
      <c r="F30" s="9"/>
    </row>
    <row r="31" spans="1:6" ht="17.25" customHeight="1">
      <c r="A31" s="4" t="s">
        <v>68</v>
      </c>
      <c r="B31" s="3">
        <v>57680</v>
      </c>
      <c r="C31" s="8"/>
      <c r="D31" s="44"/>
      <c r="E31" s="8"/>
      <c r="F31" s="45"/>
    </row>
    <row r="32" spans="1:6" ht="17.25" customHeight="1">
      <c r="A32" s="4" t="s">
        <v>14</v>
      </c>
      <c r="B32" s="3">
        <v>57690</v>
      </c>
      <c r="C32" s="8"/>
      <c r="D32" s="8"/>
      <c r="E32" s="8"/>
      <c r="F32" s="9"/>
    </row>
    <row r="33" spans="1:6" ht="17.25" customHeight="1">
      <c r="A33" s="4"/>
      <c r="B33" s="3"/>
      <c r="C33" s="8"/>
      <c r="D33" s="8"/>
      <c r="E33" s="4"/>
      <c r="F33" s="9"/>
    </row>
    <row r="34" spans="1:6" ht="17.25" customHeight="1">
      <c r="A34" s="4" t="s">
        <v>27</v>
      </c>
      <c r="B34" s="3">
        <v>57600</v>
      </c>
      <c r="C34" s="10">
        <f>SUM(C22:C33)</f>
        <v>0</v>
      </c>
      <c r="D34" s="10">
        <f>SUM(D22:D33)</f>
        <v>0</v>
      </c>
      <c r="E34" s="10">
        <f>SUM(E22:E33)</f>
        <v>0</v>
      </c>
      <c r="F34" s="10">
        <f>SUM(F22:F33)</f>
        <v>0</v>
      </c>
    </row>
    <row r="35" spans="1:6" ht="17.25" customHeight="1">
      <c r="A35" s="4"/>
      <c r="B35" s="98"/>
      <c r="C35" s="6"/>
      <c r="D35" s="6"/>
      <c r="E35" s="6"/>
      <c r="F35" s="103"/>
    </row>
    <row r="36" spans="1:6" ht="17.25" customHeight="1">
      <c r="A36" s="85" t="s">
        <v>112</v>
      </c>
      <c r="B36" s="3">
        <v>25100</v>
      </c>
      <c r="C36" s="10">
        <f>C19-C34</f>
        <v>0</v>
      </c>
      <c r="D36" s="10">
        <f>D19-D34</f>
        <v>0</v>
      </c>
      <c r="E36" s="10">
        <f>E19-E34</f>
        <v>0</v>
      </c>
      <c r="F36" s="10">
        <f>F19-F34</f>
        <v>0</v>
      </c>
    </row>
    <row r="37" spans="1:6" ht="17.25" customHeight="1">
      <c r="A37" s="86"/>
      <c r="B37" s="91"/>
      <c r="C37" s="100"/>
      <c r="D37" s="100"/>
      <c r="E37" s="100"/>
      <c r="F37" s="104"/>
    </row>
    <row r="38" spans="1:6" ht="17.25" customHeight="1">
      <c r="A38" s="86"/>
      <c r="B38" s="91"/>
      <c r="C38" s="100"/>
      <c r="D38" s="100"/>
      <c r="E38" s="100"/>
      <c r="F38" s="7"/>
    </row>
    <row r="39" spans="1:6" ht="17.25" customHeight="1">
      <c r="A39" s="87" t="s">
        <v>6</v>
      </c>
      <c r="B39" s="105"/>
      <c r="C39" s="110">
        <f>+C17-C34</f>
        <v>0</v>
      </c>
      <c r="D39" s="110">
        <f>+D17-D34</f>
        <v>0</v>
      </c>
      <c r="E39" s="110">
        <f>+E17-E34</f>
        <v>0</v>
      </c>
      <c r="F39" s="110">
        <f>+F17-F34</f>
        <v>0</v>
      </c>
    </row>
    <row r="40" spans="1:6" ht="17.25" customHeight="1">
      <c r="A40" s="86" t="s">
        <v>28</v>
      </c>
      <c r="B40" s="91"/>
      <c r="C40" s="100"/>
      <c r="D40" s="100"/>
      <c r="E40" s="100"/>
      <c r="F40" s="103"/>
    </row>
    <row r="41" spans="1:6" ht="17.25" customHeight="1">
      <c r="A41" s="86" t="s">
        <v>29</v>
      </c>
      <c r="B41" s="106">
        <v>25200</v>
      </c>
      <c r="C41" s="11"/>
      <c r="D41" s="11"/>
      <c r="E41" s="11"/>
      <c r="F41" s="11"/>
    </row>
    <row r="42" spans="1:6" ht="17.25" customHeight="1">
      <c r="A42" s="220" t="s">
        <v>30</v>
      </c>
      <c r="B42" s="107"/>
      <c r="C42" s="108"/>
      <c r="D42" s="108"/>
      <c r="E42" s="108"/>
      <c r="F42" s="26"/>
    </row>
    <row r="43" spans="1:6" ht="17.25" customHeight="1">
      <c r="A43" s="221"/>
      <c r="B43" s="88"/>
      <c r="C43" s="12"/>
      <c r="D43" s="12"/>
      <c r="E43" s="12"/>
      <c r="F43" s="27"/>
    </row>
    <row r="44" spans="1:6" ht="17.25" customHeight="1">
      <c r="A44" s="102" t="s">
        <v>31</v>
      </c>
      <c r="B44" s="109"/>
      <c r="C44" s="13" t="s">
        <v>32</v>
      </c>
      <c r="D44" s="13" t="s">
        <v>32</v>
      </c>
      <c r="E44" s="13" t="s">
        <v>32</v>
      </c>
      <c r="F44" s="13" t="s">
        <v>32</v>
      </c>
    </row>
  </sheetData>
  <sheetProtection sheet="1" objects="1" scenarios="1"/>
  <mergeCells count="1">
    <mergeCell ref="A42:A43"/>
  </mergeCells>
  <printOptions horizontalCentered="1"/>
  <pageMargins left="0.5" right="0.5" top="0.5" bottom="0.75" header="0.5" footer="0.5"/>
  <pageSetup fitToHeight="1" fitToWidth="1" horizontalDpi="300" verticalDpi="3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0"/>
  <sheetViews>
    <sheetView showZeros="0" tabSelected="1" zoomScalePageLayoutView="0" workbookViewId="0" topLeftCell="A1">
      <selection activeCell="A4" sqref="A4:F4"/>
    </sheetView>
  </sheetViews>
  <sheetFormatPr defaultColWidth="9.140625" defaultRowHeight="24" customHeight="1"/>
  <cols>
    <col min="1" max="1" width="14.421875" style="111" customWidth="1"/>
    <col min="2" max="2" width="18.421875" style="111" bestFit="1" customWidth="1"/>
    <col min="3" max="3" width="7.140625" style="111" customWidth="1"/>
    <col min="4" max="4" width="18.57421875" style="111" customWidth="1"/>
    <col min="5" max="8" width="14.421875" style="111" customWidth="1"/>
    <col min="9" max="16384" width="9.140625" style="111" customWidth="1"/>
  </cols>
  <sheetData>
    <row r="1" spans="1:8" ht="24" customHeight="1">
      <c r="A1" s="226" t="s">
        <v>65</v>
      </c>
      <c r="B1" s="226"/>
      <c r="C1" s="226"/>
      <c r="D1" s="226"/>
      <c r="E1" s="226"/>
      <c r="F1" s="226"/>
      <c r="H1" s="14"/>
    </row>
    <row r="2" spans="1:6" ht="24" customHeight="1">
      <c r="A2" s="80"/>
      <c r="B2" s="112"/>
      <c r="C2" s="112"/>
      <c r="D2" s="112"/>
      <c r="E2" s="112"/>
      <c r="F2" s="210" t="s">
        <v>33</v>
      </c>
    </row>
    <row r="3" spans="1:256" s="211" customFormat="1" ht="24" customHeight="1">
      <c r="A3" s="222" t="s">
        <v>34</v>
      </c>
      <c r="B3" s="223"/>
      <c r="C3" s="223"/>
      <c r="D3" s="223"/>
      <c r="E3" s="223"/>
      <c r="F3" s="223"/>
      <c r="H3" s="14"/>
      <c r="J3" s="14"/>
      <c r="K3" s="14"/>
      <c r="L3" s="14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/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/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/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/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/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/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/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/>
      <c r="IP3" s="222"/>
      <c r="IQ3" s="222"/>
      <c r="IR3" s="222"/>
      <c r="IS3" s="222"/>
      <c r="IT3" s="222"/>
      <c r="IU3" s="222"/>
      <c r="IV3" s="222"/>
    </row>
    <row r="4" spans="1:256" ht="24" customHeight="1">
      <c r="A4" s="224" t="s">
        <v>132</v>
      </c>
      <c r="B4" s="225"/>
      <c r="C4" s="225"/>
      <c r="D4" s="225"/>
      <c r="E4" s="225"/>
      <c r="F4" s="225"/>
      <c r="G4" s="222"/>
      <c r="H4" s="223"/>
      <c r="I4" s="223"/>
      <c r="J4" s="223"/>
      <c r="K4" s="223"/>
      <c r="L4" s="223"/>
      <c r="M4" s="222"/>
      <c r="N4" s="223"/>
      <c r="O4" s="223"/>
      <c r="P4" s="223"/>
      <c r="Q4" s="223"/>
      <c r="R4" s="223"/>
      <c r="S4" s="222"/>
      <c r="T4" s="223"/>
      <c r="U4" s="223"/>
      <c r="V4" s="223"/>
      <c r="W4" s="223"/>
      <c r="X4" s="223"/>
      <c r="Y4" s="222"/>
      <c r="Z4" s="223"/>
      <c r="AA4" s="223"/>
      <c r="AB4" s="223"/>
      <c r="AC4" s="223"/>
      <c r="AD4" s="223"/>
      <c r="AE4" s="222"/>
      <c r="AF4" s="223"/>
      <c r="AG4" s="223"/>
      <c r="AH4" s="223"/>
      <c r="AI4" s="223"/>
      <c r="AJ4" s="223"/>
      <c r="AK4" s="222"/>
      <c r="AL4" s="223"/>
      <c r="AM4" s="223"/>
      <c r="AN4" s="223"/>
      <c r="AO4" s="223"/>
      <c r="AP4" s="223"/>
      <c r="AQ4" s="222"/>
      <c r="AR4" s="223"/>
      <c r="AS4" s="223"/>
      <c r="AT4" s="223"/>
      <c r="AU4" s="223"/>
      <c r="AV4" s="223"/>
      <c r="AW4" s="222"/>
      <c r="AX4" s="223"/>
      <c r="AY4" s="223"/>
      <c r="AZ4" s="223"/>
      <c r="BA4" s="223"/>
      <c r="BB4" s="223"/>
      <c r="BC4" s="222"/>
      <c r="BD4" s="223"/>
      <c r="BE4" s="223"/>
      <c r="BF4" s="223"/>
      <c r="BG4" s="223"/>
      <c r="BH4" s="223"/>
      <c r="BI4" s="222"/>
      <c r="BJ4" s="223"/>
      <c r="BK4" s="223"/>
      <c r="BL4" s="223"/>
      <c r="BM4" s="223"/>
      <c r="BN4" s="223"/>
      <c r="BO4" s="222"/>
      <c r="BP4" s="223"/>
      <c r="BQ4" s="223"/>
      <c r="BR4" s="223"/>
      <c r="BS4" s="223"/>
      <c r="BT4" s="223"/>
      <c r="BU4" s="222"/>
      <c r="BV4" s="223"/>
      <c r="BW4" s="223"/>
      <c r="BX4" s="223"/>
      <c r="BY4" s="223"/>
      <c r="BZ4" s="223"/>
      <c r="CA4" s="222"/>
      <c r="CB4" s="223"/>
      <c r="CC4" s="223"/>
      <c r="CD4" s="223"/>
      <c r="CE4" s="223"/>
      <c r="CF4" s="223"/>
      <c r="CG4" s="222"/>
      <c r="CH4" s="223"/>
      <c r="CI4" s="223"/>
      <c r="CJ4" s="223"/>
      <c r="CK4" s="223"/>
      <c r="CL4" s="223"/>
      <c r="CM4" s="222"/>
      <c r="CN4" s="223"/>
      <c r="CO4" s="223"/>
      <c r="CP4" s="223"/>
      <c r="CQ4" s="223"/>
      <c r="CR4" s="223"/>
      <c r="CS4" s="222"/>
      <c r="CT4" s="223"/>
      <c r="CU4" s="223"/>
      <c r="CV4" s="223"/>
      <c r="CW4" s="223"/>
      <c r="CX4" s="223"/>
      <c r="CY4" s="222"/>
      <c r="CZ4" s="223"/>
      <c r="DA4" s="223"/>
      <c r="DB4" s="223"/>
      <c r="DC4" s="223"/>
      <c r="DD4" s="223"/>
      <c r="DE4" s="222"/>
      <c r="DF4" s="223"/>
      <c r="DG4" s="223"/>
      <c r="DH4" s="223"/>
      <c r="DI4" s="223"/>
      <c r="DJ4" s="223"/>
      <c r="DK4" s="222"/>
      <c r="DL4" s="223"/>
      <c r="DM4" s="223"/>
      <c r="DN4" s="223"/>
      <c r="DO4" s="223"/>
      <c r="DP4" s="223"/>
      <c r="DQ4" s="222"/>
      <c r="DR4" s="223"/>
      <c r="DS4" s="223"/>
      <c r="DT4" s="223"/>
      <c r="DU4" s="223"/>
      <c r="DV4" s="223"/>
      <c r="DW4" s="222"/>
      <c r="DX4" s="223"/>
      <c r="DY4" s="223"/>
      <c r="DZ4" s="223"/>
      <c r="EA4" s="223"/>
      <c r="EB4" s="223"/>
      <c r="EC4" s="222"/>
      <c r="ED4" s="223"/>
      <c r="EE4" s="223"/>
      <c r="EF4" s="223"/>
      <c r="EG4" s="223"/>
      <c r="EH4" s="223"/>
      <c r="EI4" s="222"/>
      <c r="EJ4" s="223"/>
      <c r="EK4" s="223"/>
      <c r="EL4" s="223"/>
      <c r="EM4" s="223"/>
      <c r="EN4" s="223"/>
      <c r="EO4" s="222"/>
      <c r="EP4" s="223"/>
      <c r="EQ4" s="223"/>
      <c r="ER4" s="223"/>
      <c r="ES4" s="223"/>
      <c r="ET4" s="223"/>
      <c r="EU4" s="222"/>
      <c r="EV4" s="223"/>
      <c r="EW4" s="223"/>
      <c r="EX4" s="223"/>
      <c r="EY4" s="223"/>
      <c r="EZ4" s="223"/>
      <c r="FA4" s="222"/>
      <c r="FB4" s="223"/>
      <c r="FC4" s="223"/>
      <c r="FD4" s="223"/>
      <c r="FE4" s="223"/>
      <c r="FF4" s="223"/>
      <c r="FG4" s="222"/>
      <c r="FH4" s="223"/>
      <c r="FI4" s="223"/>
      <c r="FJ4" s="223"/>
      <c r="FK4" s="223"/>
      <c r="FL4" s="223"/>
      <c r="FM4" s="222"/>
      <c r="FN4" s="223"/>
      <c r="FO4" s="223"/>
      <c r="FP4" s="223"/>
      <c r="FQ4" s="223"/>
      <c r="FR4" s="223"/>
      <c r="FS4" s="222"/>
      <c r="FT4" s="223"/>
      <c r="FU4" s="223"/>
      <c r="FV4" s="223"/>
      <c r="FW4" s="223"/>
      <c r="FX4" s="223"/>
      <c r="FY4" s="222"/>
      <c r="FZ4" s="223"/>
      <c r="GA4" s="223"/>
      <c r="GB4" s="223"/>
      <c r="GC4" s="223"/>
      <c r="GD4" s="223"/>
      <c r="GE4" s="222"/>
      <c r="GF4" s="223"/>
      <c r="GG4" s="223"/>
      <c r="GH4" s="223"/>
      <c r="GI4" s="223"/>
      <c r="GJ4" s="223"/>
      <c r="GK4" s="222"/>
      <c r="GL4" s="223"/>
      <c r="GM4" s="223"/>
      <c r="GN4" s="223"/>
      <c r="GO4" s="223"/>
      <c r="GP4" s="223"/>
      <c r="GQ4" s="222"/>
      <c r="GR4" s="223"/>
      <c r="GS4" s="223"/>
      <c r="GT4" s="223"/>
      <c r="GU4" s="223"/>
      <c r="GV4" s="223"/>
      <c r="GW4" s="222"/>
      <c r="GX4" s="223"/>
      <c r="GY4" s="223"/>
      <c r="GZ4" s="223"/>
      <c r="HA4" s="223"/>
      <c r="HB4" s="223"/>
      <c r="HC4" s="222"/>
      <c r="HD4" s="223"/>
      <c r="HE4" s="223"/>
      <c r="HF4" s="223"/>
      <c r="HG4" s="223"/>
      <c r="HH4" s="223"/>
      <c r="HI4" s="222"/>
      <c r="HJ4" s="223"/>
      <c r="HK4" s="223"/>
      <c r="HL4" s="223"/>
      <c r="HM4" s="223"/>
      <c r="HN4" s="223"/>
      <c r="HO4" s="222"/>
      <c r="HP4" s="223"/>
      <c r="HQ4" s="223"/>
      <c r="HR4" s="223"/>
      <c r="HS4" s="223"/>
      <c r="HT4" s="223"/>
      <c r="HU4" s="222"/>
      <c r="HV4" s="223"/>
      <c r="HW4" s="223"/>
      <c r="HX4" s="223"/>
      <c r="HY4" s="223"/>
      <c r="HZ4" s="223"/>
      <c r="IA4" s="222"/>
      <c r="IB4" s="223"/>
      <c r="IC4" s="223"/>
      <c r="ID4" s="223"/>
      <c r="IE4" s="223"/>
      <c r="IF4" s="223"/>
      <c r="IG4" s="222"/>
      <c r="IH4" s="223"/>
      <c r="II4" s="223"/>
      <c r="IJ4" s="223"/>
      <c r="IK4" s="223"/>
      <c r="IL4" s="223"/>
      <c r="IM4" s="222"/>
      <c r="IN4" s="223"/>
      <c r="IO4" s="223"/>
      <c r="IP4" s="223"/>
      <c r="IQ4" s="223"/>
      <c r="IR4" s="223"/>
      <c r="IS4" s="222"/>
      <c r="IT4" s="223"/>
      <c r="IU4" s="223"/>
      <c r="IV4" s="223"/>
    </row>
    <row r="5" spans="1:256" ht="24" customHeight="1">
      <c r="A5" s="222" t="s">
        <v>35</v>
      </c>
      <c r="B5" s="223"/>
      <c r="C5" s="223"/>
      <c r="D5" s="223"/>
      <c r="E5" s="223"/>
      <c r="F5" s="223"/>
      <c r="G5" s="222"/>
      <c r="H5" s="223"/>
      <c r="I5" s="223"/>
      <c r="J5" s="223"/>
      <c r="K5" s="223"/>
      <c r="L5" s="223"/>
      <c r="M5" s="222"/>
      <c r="N5" s="223"/>
      <c r="O5" s="223"/>
      <c r="P5" s="223"/>
      <c r="Q5" s="223"/>
      <c r="R5" s="223"/>
      <c r="S5" s="222"/>
      <c r="T5" s="223"/>
      <c r="U5" s="223"/>
      <c r="V5" s="223"/>
      <c r="W5" s="223"/>
      <c r="X5" s="223"/>
      <c r="Y5" s="222"/>
      <c r="Z5" s="223"/>
      <c r="AA5" s="223"/>
      <c r="AB5" s="223"/>
      <c r="AC5" s="223"/>
      <c r="AD5" s="223"/>
      <c r="AE5" s="222"/>
      <c r="AF5" s="223"/>
      <c r="AG5" s="223"/>
      <c r="AH5" s="223"/>
      <c r="AI5" s="223"/>
      <c r="AJ5" s="223"/>
      <c r="AK5" s="222"/>
      <c r="AL5" s="223"/>
      <c r="AM5" s="223"/>
      <c r="AN5" s="223"/>
      <c r="AO5" s="223"/>
      <c r="AP5" s="223"/>
      <c r="AQ5" s="222"/>
      <c r="AR5" s="223"/>
      <c r="AS5" s="223"/>
      <c r="AT5" s="223"/>
      <c r="AU5" s="223"/>
      <c r="AV5" s="223"/>
      <c r="AW5" s="222"/>
      <c r="AX5" s="223"/>
      <c r="AY5" s="223"/>
      <c r="AZ5" s="223"/>
      <c r="BA5" s="223"/>
      <c r="BB5" s="223"/>
      <c r="BC5" s="222"/>
      <c r="BD5" s="223"/>
      <c r="BE5" s="223"/>
      <c r="BF5" s="223"/>
      <c r="BG5" s="223"/>
      <c r="BH5" s="223"/>
      <c r="BI5" s="222"/>
      <c r="BJ5" s="223"/>
      <c r="BK5" s="223"/>
      <c r="BL5" s="223"/>
      <c r="BM5" s="223"/>
      <c r="BN5" s="223"/>
      <c r="BO5" s="222"/>
      <c r="BP5" s="223"/>
      <c r="BQ5" s="223"/>
      <c r="BR5" s="223"/>
      <c r="BS5" s="223"/>
      <c r="BT5" s="223"/>
      <c r="BU5" s="222"/>
      <c r="BV5" s="223"/>
      <c r="BW5" s="223"/>
      <c r="BX5" s="223"/>
      <c r="BY5" s="223"/>
      <c r="BZ5" s="223"/>
      <c r="CA5" s="222"/>
      <c r="CB5" s="223"/>
      <c r="CC5" s="223"/>
      <c r="CD5" s="223"/>
      <c r="CE5" s="223"/>
      <c r="CF5" s="223"/>
      <c r="CG5" s="222"/>
      <c r="CH5" s="223"/>
      <c r="CI5" s="223"/>
      <c r="CJ5" s="223"/>
      <c r="CK5" s="223"/>
      <c r="CL5" s="223"/>
      <c r="CM5" s="222"/>
      <c r="CN5" s="223"/>
      <c r="CO5" s="223"/>
      <c r="CP5" s="223"/>
      <c r="CQ5" s="223"/>
      <c r="CR5" s="223"/>
      <c r="CS5" s="222"/>
      <c r="CT5" s="223"/>
      <c r="CU5" s="223"/>
      <c r="CV5" s="223"/>
      <c r="CW5" s="223"/>
      <c r="CX5" s="223"/>
      <c r="CY5" s="222"/>
      <c r="CZ5" s="223"/>
      <c r="DA5" s="223"/>
      <c r="DB5" s="223"/>
      <c r="DC5" s="223"/>
      <c r="DD5" s="223"/>
      <c r="DE5" s="222"/>
      <c r="DF5" s="223"/>
      <c r="DG5" s="223"/>
      <c r="DH5" s="223"/>
      <c r="DI5" s="223"/>
      <c r="DJ5" s="223"/>
      <c r="DK5" s="222"/>
      <c r="DL5" s="223"/>
      <c r="DM5" s="223"/>
      <c r="DN5" s="223"/>
      <c r="DO5" s="223"/>
      <c r="DP5" s="223"/>
      <c r="DQ5" s="222"/>
      <c r="DR5" s="223"/>
      <c r="DS5" s="223"/>
      <c r="DT5" s="223"/>
      <c r="DU5" s="223"/>
      <c r="DV5" s="223"/>
      <c r="DW5" s="222"/>
      <c r="DX5" s="223"/>
      <c r="DY5" s="223"/>
      <c r="DZ5" s="223"/>
      <c r="EA5" s="223"/>
      <c r="EB5" s="223"/>
      <c r="EC5" s="222"/>
      <c r="ED5" s="223"/>
      <c r="EE5" s="223"/>
      <c r="EF5" s="223"/>
      <c r="EG5" s="223"/>
      <c r="EH5" s="223"/>
      <c r="EI5" s="222"/>
      <c r="EJ5" s="223"/>
      <c r="EK5" s="223"/>
      <c r="EL5" s="223"/>
      <c r="EM5" s="223"/>
      <c r="EN5" s="223"/>
      <c r="EO5" s="222"/>
      <c r="EP5" s="223"/>
      <c r="EQ5" s="223"/>
      <c r="ER5" s="223"/>
      <c r="ES5" s="223"/>
      <c r="ET5" s="223"/>
      <c r="EU5" s="222"/>
      <c r="EV5" s="223"/>
      <c r="EW5" s="223"/>
      <c r="EX5" s="223"/>
      <c r="EY5" s="223"/>
      <c r="EZ5" s="223"/>
      <c r="FA5" s="222"/>
      <c r="FB5" s="223"/>
      <c r="FC5" s="223"/>
      <c r="FD5" s="223"/>
      <c r="FE5" s="223"/>
      <c r="FF5" s="223"/>
      <c r="FG5" s="222"/>
      <c r="FH5" s="223"/>
      <c r="FI5" s="223"/>
      <c r="FJ5" s="223"/>
      <c r="FK5" s="223"/>
      <c r="FL5" s="223"/>
      <c r="FM5" s="222"/>
      <c r="FN5" s="223"/>
      <c r="FO5" s="223"/>
      <c r="FP5" s="223"/>
      <c r="FQ5" s="223"/>
      <c r="FR5" s="223"/>
      <c r="FS5" s="222"/>
      <c r="FT5" s="223"/>
      <c r="FU5" s="223"/>
      <c r="FV5" s="223"/>
      <c r="FW5" s="223"/>
      <c r="FX5" s="223"/>
      <c r="FY5" s="222"/>
      <c r="FZ5" s="223"/>
      <c r="GA5" s="223"/>
      <c r="GB5" s="223"/>
      <c r="GC5" s="223"/>
      <c r="GD5" s="223"/>
      <c r="GE5" s="222"/>
      <c r="GF5" s="223"/>
      <c r="GG5" s="223"/>
      <c r="GH5" s="223"/>
      <c r="GI5" s="223"/>
      <c r="GJ5" s="223"/>
      <c r="GK5" s="222"/>
      <c r="GL5" s="223"/>
      <c r="GM5" s="223"/>
      <c r="GN5" s="223"/>
      <c r="GO5" s="223"/>
      <c r="GP5" s="223"/>
      <c r="GQ5" s="222"/>
      <c r="GR5" s="223"/>
      <c r="GS5" s="223"/>
      <c r="GT5" s="223"/>
      <c r="GU5" s="223"/>
      <c r="GV5" s="223"/>
      <c r="GW5" s="222"/>
      <c r="GX5" s="223"/>
      <c r="GY5" s="223"/>
      <c r="GZ5" s="223"/>
      <c r="HA5" s="223"/>
      <c r="HB5" s="223"/>
      <c r="HC5" s="222"/>
      <c r="HD5" s="223"/>
      <c r="HE5" s="223"/>
      <c r="HF5" s="223"/>
      <c r="HG5" s="223"/>
      <c r="HH5" s="223"/>
      <c r="HI5" s="222"/>
      <c r="HJ5" s="223"/>
      <c r="HK5" s="223"/>
      <c r="HL5" s="223"/>
      <c r="HM5" s="223"/>
      <c r="HN5" s="223"/>
      <c r="HO5" s="222"/>
      <c r="HP5" s="223"/>
      <c r="HQ5" s="223"/>
      <c r="HR5" s="223"/>
      <c r="HS5" s="223"/>
      <c r="HT5" s="223"/>
      <c r="HU5" s="222"/>
      <c r="HV5" s="223"/>
      <c r="HW5" s="223"/>
      <c r="HX5" s="223"/>
      <c r="HY5" s="223"/>
      <c r="HZ5" s="223"/>
      <c r="IA5" s="222"/>
      <c r="IB5" s="223"/>
      <c r="IC5" s="223"/>
      <c r="ID5" s="223"/>
      <c r="IE5" s="223"/>
      <c r="IF5" s="223"/>
      <c r="IG5" s="222"/>
      <c r="IH5" s="223"/>
      <c r="II5" s="223"/>
      <c r="IJ5" s="223"/>
      <c r="IK5" s="223"/>
      <c r="IL5" s="223"/>
      <c r="IM5" s="222"/>
      <c r="IN5" s="223"/>
      <c r="IO5" s="223"/>
      <c r="IP5" s="223"/>
      <c r="IQ5" s="223"/>
      <c r="IR5" s="223"/>
      <c r="IS5" s="222"/>
      <c r="IT5" s="223"/>
      <c r="IU5" s="223"/>
      <c r="IV5" s="223"/>
    </row>
    <row r="6" spans="1:8" ht="24" customHeight="1">
      <c r="A6" s="113"/>
      <c r="B6" s="113"/>
      <c r="C6" s="113"/>
      <c r="D6" s="113"/>
      <c r="E6" s="113"/>
      <c r="F6" s="113"/>
      <c r="G6" s="113"/>
      <c r="H6" s="113"/>
    </row>
    <row r="7" spans="1:8" ht="24" customHeight="1">
      <c r="A7" s="114" t="s">
        <v>127</v>
      </c>
      <c r="B7" s="115"/>
      <c r="C7" s="115"/>
      <c r="D7" s="115"/>
      <c r="E7" s="115"/>
      <c r="F7" s="115"/>
      <c r="G7" s="115"/>
      <c r="H7" s="115"/>
    </row>
    <row r="8" spans="1:8" ht="24" customHeight="1">
      <c r="A8" s="115"/>
      <c r="B8" s="115"/>
      <c r="C8" s="115"/>
      <c r="D8" s="115"/>
      <c r="E8" s="115"/>
      <c r="F8" s="115"/>
      <c r="G8" s="115"/>
      <c r="H8" s="115"/>
    </row>
    <row r="9" spans="1:8" ht="24" customHeight="1">
      <c r="A9" s="115"/>
      <c r="B9" s="115" t="s">
        <v>36</v>
      </c>
      <c r="C9" s="115"/>
      <c r="D9" s="15">
        <v>1</v>
      </c>
      <c r="E9" s="115"/>
      <c r="F9" s="115"/>
      <c r="G9" s="115"/>
      <c r="H9" s="115"/>
    </row>
    <row r="10" spans="1:8" ht="24" customHeight="1">
      <c r="A10" s="115"/>
      <c r="B10" s="115" t="s">
        <v>37</v>
      </c>
      <c r="C10" s="115"/>
      <c r="D10" s="15">
        <v>2</v>
      </c>
      <c r="E10" s="115"/>
      <c r="F10" s="115"/>
      <c r="G10" s="115"/>
      <c r="H10" s="115"/>
    </row>
    <row r="11" spans="1:8" ht="24" customHeight="1">
      <c r="A11" s="115"/>
      <c r="B11" s="115" t="s">
        <v>38</v>
      </c>
      <c r="C11" s="115"/>
      <c r="D11" s="15">
        <v>3</v>
      </c>
      <c r="E11" s="115"/>
      <c r="F11" s="115"/>
      <c r="G11" s="115"/>
      <c r="H11" s="115"/>
    </row>
    <row r="12" spans="1:8" ht="24" customHeight="1">
      <c r="A12" s="115"/>
      <c r="B12" s="115" t="s">
        <v>39</v>
      </c>
      <c r="C12" s="115"/>
      <c r="D12" s="15">
        <v>4</v>
      </c>
      <c r="E12" s="115"/>
      <c r="F12" s="115"/>
      <c r="G12" s="115"/>
      <c r="H12" s="115"/>
    </row>
    <row r="13" spans="1:8" ht="24" customHeight="1">
      <c r="A13" s="115"/>
      <c r="B13" s="115" t="s">
        <v>40</v>
      </c>
      <c r="C13" s="115"/>
      <c r="D13" s="15">
        <v>5</v>
      </c>
      <c r="E13" s="115"/>
      <c r="F13" s="115"/>
      <c r="G13" s="115"/>
      <c r="H13" s="115"/>
    </row>
    <row r="14" spans="1:8" ht="24" customHeight="1">
      <c r="A14" s="115"/>
      <c r="B14" s="115" t="s">
        <v>41</v>
      </c>
      <c r="C14" s="115"/>
      <c r="D14" s="15">
        <v>6</v>
      </c>
      <c r="E14" s="115"/>
      <c r="F14" s="115"/>
      <c r="G14" s="115"/>
      <c r="H14" s="115"/>
    </row>
    <row r="15" spans="1:8" ht="24" customHeight="1">
      <c r="A15" s="115"/>
      <c r="B15" s="115" t="s">
        <v>42</v>
      </c>
      <c r="C15" s="115"/>
      <c r="D15" s="15">
        <v>7</v>
      </c>
      <c r="E15" s="115"/>
      <c r="F15" s="115"/>
      <c r="G15" s="115"/>
      <c r="H15" s="115"/>
    </row>
    <row r="16" spans="1:8" ht="24" customHeight="1">
      <c r="A16" s="115"/>
      <c r="B16" s="115" t="s">
        <v>43</v>
      </c>
      <c r="C16" s="115"/>
      <c r="D16" s="15">
        <v>8</v>
      </c>
      <c r="E16" s="115"/>
      <c r="F16" s="115"/>
      <c r="G16" s="115"/>
      <c r="H16" s="115"/>
    </row>
    <row r="17" spans="1:8" ht="24" customHeight="1">
      <c r="A17" s="115"/>
      <c r="B17" s="115" t="s">
        <v>44</v>
      </c>
      <c r="C17" s="115"/>
      <c r="D17" s="15">
        <v>9</v>
      </c>
      <c r="E17" s="115"/>
      <c r="F17" s="115"/>
      <c r="G17" s="115"/>
      <c r="H17" s="115"/>
    </row>
    <row r="18" spans="1:8" ht="24" customHeight="1">
      <c r="A18" s="115"/>
      <c r="B18" s="115" t="s">
        <v>124</v>
      </c>
      <c r="C18" s="115"/>
      <c r="D18" s="15">
        <v>10</v>
      </c>
      <c r="E18" s="115"/>
      <c r="F18" s="116"/>
      <c r="G18" s="115"/>
      <c r="H18" s="115"/>
    </row>
    <row r="19" spans="1:8" ht="24" customHeight="1">
      <c r="A19" s="115"/>
      <c r="B19" s="115" t="s">
        <v>125</v>
      </c>
      <c r="C19" s="115"/>
      <c r="D19" s="15">
        <v>11</v>
      </c>
      <c r="E19" s="115"/>
      <c r="F19" s="115"/>
      <c r="G19" s="115"/>
      <c r="H19" s="115"/>
    </row>
    <row r="20" spans="1:8" ht="24" customHeight="1">
      <c r="A20" s="115"/>
      <c r="B20" s="115" t="s">
        <v>126</v>
      </c>
      <c r="C20" s="115"/>
      <c r="D20" s="15">
        <v>12</v>
      </c>
      <c r="E20" s="115"/>
      <c r="F20" s="115"/>
      <c r="G20" s="115"/>
      <c r="H20" s="115"/>
    </row>
    <row r="21" spans="1:8" ht="24" customHeight="1">
      <c r="A21" s="115"/>
      <c r="B21" s="115"/>
      <c r="C21" s="115"/>
      <c r="D21" s="117"/>
      <c r="E21" s="115"/>
      <c r="F21" s="115"/>
      <c r="G21" s="115"/>
      <c r="H21" s="115"/>
    </row>
    <row r="22" spans="1:8" ht="24" customHeight="1" thickBot="1">
      <c r="A22" s="115"/>
      <c r="B22" s="115" t="s">
        <v>45</v>
      </c>
      <c r="C22" s="115"/>
      <c r="D22" s="16">
        <f>SUM(D9:D21)</f>
        <v>78</v>
      </c>
      <c r="E22" s="115"/>
      <c r="F22" s="115"/>
      <c r="G22" s="115"/>
      <c r="H22" s="115"/>
    </row>
    <row r="23" spans="1:8" ht="24" customHeight="1" thickBot="1" thickTop="1">
      <c r="A23" s="208"/>
      <c r="B23" s="208"/>
      <c r="C23" s="208"/>
      <c r="D23" s="209"/>
      <c r="E23" s="197"/>
      <c r="F23" s="197"/>
      <c r="G23" s="197"/>
      <c r="H23" s="197"/>
    </row>
    <row r="24" spans="1:8" ht="24" customHeight="1">
      <c r="A24" s="197"/>
      <c r="B24" s="207" t="s">
        <v>46</v>
      </c>
      <c r="C24" s="197"/>
      <c r="D24" s="207" t="s">
        <v>47</v>
      </c>
      <c r="E24" s="197"/>
      <c r="F24" s="198"/>
      <c r="G24" s="197"/>
      <c r="H24" s="199"/>
    </row>
    <row r="25" spans="1:8" ht="24" customHeight="1">
      <c r="A25" s="115"/>
      <c r="B25" s="17">
        <f>SMALL(D9:D20,1)</f>
        <v>1</v>
      </c>
      <c r="C25" s="115"/>
      <c r="D25" s="15">
        <f>LARGE(D9:D20,1)</f>
        <v>12</v>
      </c>
      <c r="E25" s="118"/>
      <c r="F25" s="118"/>
      <c r="G25" s="118"/>
      <c r="H25" s="118"/>
    </row>
    <row r="26" spans="1:8" ht="24" customHeight="1">
      <c r="A26" s="115"/>
      <c r="B26" s="17">
        <f>SMALL(D9:D20,2)</f>
        <v>2</v>
      </c>
      <c r="C26" s="115"/>
      <c r="D26" s="15">
        <f>LARGE(D9:D20,2)</f>
        <v>11</v>
      </c>
      <c r="E26" s="118"/>
      <c r="F26" s="118"/>
      <c r="G26" s="118"/>
      <c r="H26" s="118"/>
    </row>
    <row r="27" spans="1:8" ht="24" customHeight="1">
      <c r="A27" s="115"/>
      <c r="B27" s="17">
        <f>SMALL(D9:D20,3)</f>
        <v>3</v>
      </c>
      <c r="C27" s="115"/>
      <c r="D27" s="15">
        <f>LARGE(D9:D20,3)</f>
        <v>10</v>
      </c>
      <c r="E27" s="118"/>
      <c r="F27" s="118"/>
      <c r="G27" s="118"/>
      <c r="H27" s="118"/>
    </row>
    <row r="28" spans="1:8" ht="24" customHeight="1">
      <c r="A28" s="115"/>
      <c r="B28" s="17">
        <f>SMALL(D9:D20,4)</f>
        <v>4</v>
      </c>
      <c r="C28" s="115"/>
      <c r="D28" s="15">
        <f>LARGE(D9:D20,4)</f>
        <v>9</v>
      </c>
      <c r="E28" s="118"/>
      <c r="F28" s="118"/>
      <c r="G28" s="118"/>
      <c r="H28" s="118"/>
    </row>
    <row r="29" spans="1:8" ht="24" customHeight="1">
      <c r="A29" s="115"/>
      <c r="B29" s="17">
        <f>SMALL(D9:D20,5)</f>
        <v>5</v>
      </c>
      <c r="C29" s="115"/>
      <c r="D29" s="15">
        <f>LARGE(D9:D20,5)</f>
        <v>8</v>
      </c>
      <c r="E29" s="118"/>
      <c r="F29" s="118"/>
      <c r="G29" s="118"/>
      <c r="H29" s="118"/>
    </row>
    <row r="30" spans="1:8" ht="24" customHeight="1">
      <c r="A30" s="115"/>
      <c r="B30" s="17">
        <f>SMALL(D9:D20,6)</f>
        <v>6</v>
      </c>
      <c r="C30" s="115"/>
      <c r="D30" s="15">
        <f>LARGE(D9:D20,6)</f>
        <v>7</v>
      </c>
      <c r="E30" s="118"/>
      <c r="F30" s="118"/>
      <c r="G30" s="118"/>
      <c r="H30" s="118"/>
    </row>
    <row r="31" spans="1:8" ht="24" customHeight="1">
      <c r="A31" s="115"/>
      <c r="B31" s="197"/>
      <c r="C31" s="115"/>
      <c r="D31" s="118"/>
      <c r="E31" s="118"/>
      <c r="F31" s="118"/>
      <c r="G31" s="118"/>
      <c r="H31" s="118"/>
    </row>
    <row r="32" spans="1:8" ht="24" customHeight="1" thickBot="1">
      <c r="A32" s="119" t="s">
        <v>45</v>
      </c>
      <c r="B32" s="196">
        <f>SUM(B25:B30)</f>
        <v>21</v>
      </c>
      <c r="C32" s="115"/>
      <c r="D32" s="16">
        <f>SUM(D25:D30)</f>
        <v>57</v>
      </c>
      <c r="E32" s="118"/>
      <c r="F32" s="200"/>
      <c r="G32" s="118"/>
      <c r="H32" s="201">
        <f>SUM(H25:H30)</f>
        <v>0</v>
      </c>
    </row>
    <row r="33" spans="1:8" ht="24" customHeight="1" thickTop="1">
      <c r="A33" s="115"/>
      <c r="B33" s="115"/>
      <c r="C33" s="115"/>
      <c r="D33" s="115"/>
      <c r="E33" s="115"/>
      <c r="F33" s="115"/>
      <c r="G33" s="115"/>
      <c r="H33" s="115"/>
    </row>
    <row r="34" spans="1:8" ht="24" customHeight="1">
      <c r="A34" s="202" t="s">
        <v>122</v>
      </c>
      <c r="B34" s="203"/>
      <c r="C34" s="203"/>
      <c r="D34" s="204">
        <f>B32/D32</f>
        <v>0.3684210526315789</v>
      </c>
      <c r="E34" s="115"/>
      <c r="F34" s="115"/>
      <c r="G34" s="115"/>
      <c r="H34" s="115"/>
    </row>
    <row r="35" spans="1:8" ht="24" customHeight="1">
      <c r="A35" s="115"/>
      <c r="B35" s="115"/>
      <c r="C35" s="115"/>
      <c r="D35" s="115"/>
      <c r="E35" s="115"/>
      <c r="F35" s="115"/>
      <c r="G35" s="115"/>
      <c r="H35" s="197"/>
    </row>
    <row r="36" spans="1:8" ht="18" customHeight="1">
      <c r="A36" s="115" t="s">
        <v>123</v>
      </c>
      <c r="B36" s="115"/>
      <c r="C36" s="115"/>
      <c r="D36" s="115"/>
      <c r="E36" s="115"/>
      <c r="F36" s="115"/>
      <c r="G36" s="115"/>
      <c r="H36" s="205"/>
    </row>
    <row r="37" spans="1:8" ht="18" customHeight="1">
      <c r="A37" s="115" t="s">
        <v>128</v>
      </c>
      <c r="B37" s="115"/>
      <c r="C37" s="115"/>
      <c r="D37" s="115"/>
      <c r="E37" s="115"/>
      <c r="F37" s="115"/>
      <c r="G37" s="115"/>
      <c r="H37" s="197"/>
    </row>
    <row r="38" spans="1:8" ht="18" customHeight="1">
      <c r="A38" s="115" t="s">
        <v>109</v>
      </c>
      <c r="B38" s="115"/>
      <c r="C38" s="115"/>
      <c r="D38" s="115"/>
      <c r="E38" s="115"/>
      <c r="F38" s="115"/>
      <c r="G38" s="115"/>
      <c r="H38" s="197"/>
    </row>
    <row r="39" spans="1:8" ht="24" customHeight="1">
      <c r="A39" s="120"/>
      <c r="B39" s="121"/>
      <c r="C39" s="121"/>
      <c r="D39" s="121"/>
      <c r="E39" s="121"/>
      <c r="F39" s="121"/>
      <c r="G39" s="121"/>
      <c r="H39" s="206"/>
    </row>
    <row r="40" ht="24" customHeight="1">
      <c r="H40" s="198"/>
    </row>
  </sheetData>
  <sheetProtection/>
  <mergeCells count="129">
    <mergeCell ref="A1:F1"/>
    <mergeCell ref="A3:F3"/>
    <mergeCell ref="M3:R3"/>
    <mergeCell ref="S3:X3"/>
    <mergeCell ref="Y3:AD3"/>
    <mergeCell ref="AE3:AJ3"/>
    <mergeCell ref="AK3:AP3"/>
    <mergeCell ref="AQ3:AV3"/>
    <mergeCell ref="AW3:BB3"/>
    <mergeCell ref="BC3:BH3"/>
    <mergeCell ref="BI3:BN3"/>
    <mergeCell ref="BO3:BT3"/>
    <mergeCell ref="BU3:BZ3"/>
    <mergeCell ref="CA3:CF3"/>
    <mergeCell ref="CG3:CL3"/>
    <mergeCell ref="CM3:CR3"/>
    <mergeCell ref="CS3:CX3"/>
    <mergeCell ref="CY3:DD3"/>
    <mergeCell ref="DE3:DJ3"/>
    <mergeCell ref="DK3:DP3"/>
    <mergeCell ref="DQ3:DV3"/>
    <mergeCell ref="DW3:EB3"/>
    <mergeCell ref="EC3:EH3"/>
    <mergeCell ref="EI3:EN3"/>
    <mergeCell ref="EO3:ET3"/>
    <mergeCell ref="EU3:EZ3"/>
    <mergeCell ref="FA3:FF3"/>
    <mergeCell ref="FG3:FL3"/>
    <mergeCell ref="FM3:FR3"/>
    <mergeCell ref="FS3:FX3"/>
    <mergeCell ref="FY3:GD3"/>
    <mergeCell ref="GE3:GJ3"/>
    <mergeCell ref="GK3:GP3"/>
    <mergeCell ref="GQ3:GV3"/>
    <mergeCell ref="GW3:HB3"/>
    <mergeCell ref="HC3:HH3"/>
    <mergeCell ref="HI3:HN3"/>
    <mergeCell ref="HO3:HT3"/>
    <mergeCell ref="HU3:HZ3"/>
    <mergeCell ref="IA3:IF3"/>
    <mergeCell ref="IG3:IL3"/>
    <mergeCell ref="IM3:IR3"/>
    <mergeCell ref="IS3:IV3"/>
    <mergeCell ref="A4:F4"/>
    <mergeCell ref="G4:L4"/>
    <mergeCell ref="M4:R4"/>
    <mergeCell ref="S4:X4"/>
    <mergeCell ref="Y4:AD4"/>
    <mergeCell ref="AE4:AJ4"/>
    <mergeCell ref="AK4:AP4"/>
    <mergeCell ref="AQ4:AV4"/>
    <mergeCell ref="AW4:BB4"/>
    <mergeCell ref="BC4:BH4"/>
    <mergeCell ref="BI4:BN4"/>
    <mergeCell ref="BO4:BT4"/>
    <mergeCell ref="BU4:BZ4"/>
    <mergeCell ref="CA4:CF4"/>
    <mergeCell ref="CG4:CL4"/>
    <mergeCell ref="CM4:CR4"/>
    <mergeCell ref="CS4:CX4"/>
    <mergeCell ref="CY4:DD4"/>
    <mergeCell ref="DE4:DJ4"/>
    <mergeCell ref="DK4:DP4"/>
    <mergeCell ref="DQ4:DV4"/>
    <mergeCell ref="DW4:EB4"/>
    <mergeCell ref="EC4:EH4"/>
    <mergeCell ref="EI4:EN4"/>
    <mergeCell ref="EO4:ET4"/>
    <mergeCell ref="EU4:EZ4"/>
    <mergeCell ref="FA4:FF4"/>
    <mergeCell ref="FG4:FL4"/>
    <mergeCell ref="FM4:FR4"/>
    <mergeCell ref="FS4:FX4"/>
    <mergeCell ref="FY4:GD4"/>
    <mergeCell ref="GE4:GJ4"/>
    <mergeCell ref="GK4:GP4"/>
    <mergeCell ref="GQ4:GV4"/>
    <mergeCell ref="GW4:HB4"/>
    <mergeCell ref="HC4:HH4"/>
    <mergeCell ref="HI4:HN4"/>
    <mergeCell ref="HO4:HT4"/>
    <mergeCell ref="HU4:HZ4"/>
    <mergeCell ref="IA4:IF4"/>
    <mergeCell ref="IG4:IL4"/>
    <mergeCell ref="IM4:IR4"/>
    <mergeCell ref="IS4:IV4"/>
    <mergeCell ref="A5:F5"/>
    <mergeCell ref="G5:L5"/>
    <mergeCell ref="M5:R5"/>
    <mergeCell ref="S5:X5"/>
    <mergeCell ref="Y5:AD5"/>
    <mergeCell ref="AE5:AJ5"/>
    <mergeCell ref="AK5:AP5"/>
    <mergeCell ref="AQ5:AV5"/>
    <mergeCell ref="AW5:BB5"/>
    <mergeCell ref="BC5:BH5"/>
    <mergeCell ref="BI5:BN5"/>
    <mergeCell ref="BO5:BT5"/>
    <mergeCell ref="BU5:BZ5"/>
    <mergeCell ref="CA5:CF5"/>
    <mergeCell ref="CG5:CL5"/>
    <mergeCell ref="CM5:CR5"/>
    <mergeCell ref="CS5:CX5"/>
    <mergeCell ref="CY5:DD5"/>
    <mergeCell ref="DE5:DJ5"/>
    <mergeCell ref="DK5:DP5"/>
    <mergeCell ref="DQ5:DV5"/>
    <mergeCell ref="DW5:EB5"/>
    <mergeCell ref="EC5:EH5"/>
    <mergeCell ref="EI5:EN5"/>
    <mergeCell ref="EO5:ET5"/>
    <mergeCell ref="EU5:EZ5"/>
    <mergeCell ref="FA5:FF5"/>
    <mergeCell ref="FG5:FL5"/>
    <mergeCell ref="FM5:FR5"/>
    <mergeCell ref="FS5:FX5"/>
    <mergeCell ref="FY5:GD5"/>
    <mergeCell ref="GE5:GJ5"/>
    <mergeCell ref="GK5:GP5"/>
    <mergeCell ref="GQ5:GV5"/>
    <mergeCell ref="GW5:HB5"/>
    <mergeCell ref="IM5:IR5"/>
    <mergeCell ref="IS5:IV5"/>
    <mergeCell ref="HC5:HH5"/>
    <mergeCell ref="HI5:HN5"/>
    <mergeCell ref="HO5:HT5"/>
    <mergeCell ref="HU5:HZ5"/>
    <mergeCell ref="IA5:IF5"/>
    <mergeCell ref="IG5:IL5"/>
  </mergeCells>
  <printOptions horizontalCentered="1"/>
  <pageMargins left="0.5" right="0.5" top="0.5" bottom="0.75" header="0.5" footer="0.5"/>
  <pageSetup horizontalDpi="300" verticalDpi="300" orientation="portrait" scale="80" r:id="rId1"/>
  <colBreaks count="2" manualBreakCount="2">
    <brk id="6" max="65535" man="1"/>
    <brk id="239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zoomScalePageLayoutView="0" workbookViewId="0" topLeftCell="A1">
      <selection activeCell="H27" sqref="H27"/>
    </sheetView>
  </sheetViews>
  <sheetFormatPr defaultColWidth="9.140625" defaultRowHeight="17.25" customHeight="1"/>
  <cols>
    <col min="1" max="2" width="1.8515625" style="122" customWidth="1"/>
    <col min="3" max="3" width="24.421875" style="122" customWidth="1"/>
    <col min="4" max="11" width="10.140625" style="122" customWidth="1"/>
    <col min="12" max="18" width="12.00390625" style="122" customWidth="1"/>
    <col min="19" max="16384" width="9.140625" style="122" customWidth="1"/>
  </cols>
  <sheetData>
    <row r="1" spans="1:17" ht="17.25" customHeight="1">
      <c r="A1" s="18" t="s">
        <v>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2:17" ht="14.25" customHeight="1">
      <c r="B2" s="19"/>
      <c r="Q2" s="123" t="s">
        <v>48</v>
      </c>
    </row>
    <row r="3" spans="1:19" ht="21" customHeight="1">
      <c r="A3" s="124" t="s">
        <v>49</v>
      </c>
      <c r="B3" s="125"/>
      <c r="C3" s="20"/>
      <c r="D3" s="20"/>
      <c r="E3" s="20"/>
      <c r="F3" s="20"/>
      <c r="G3" s="20"/>
      <c r="H3" s="20"/>
      <c r="I3" s="126"/>
      <c r="J3" s="126"/>
      <c r="K3" s="126"/>
      <c r="L3" s="126"/>
      <c r="M3" s="126"/>
      <c r="N3" s="126"/>
      <c r="O3" s="126"/>
      <c r="P3" s="126"/>
      <c r="Q3" s="1"/>
      <c r="R3" s="126"/>
      <c r="S3" s="126"/>
    </row>
    <row r="4" spans="1:19" ht="17.25" customHeight="1">
      <c r="A4" s="20"/>
      <c r="B4" s="20"/>
      <c r="C4" s="20"/>
      <c r="D4" s="127" t="s">
        <v>118</v>
      </c>
      <c r="E4" s="128"/>
      <c r="F4" s="129"/>
      <c r="G4" s="127" t="s">
        <v>119</v>
      </c>
      <c r="H4" s="21"/>
      <c r="I4" s="130"/>
      <c r="J4" s="130"/>
      <c r="K4" s="130"/>
      <c r="L4" s="130"/>
      <c r="M4" s="130"/>
      <c r="N4" s="130"/>
      <c r="O4" s="130"/>
      <c r="P4" s="130"/>
      <c r="Q4" s="131"/>
      <c r="R4" s="126"/>
      <c r="S4" s="126"/>
    </row>
    <row r="5" spans="1:19" ht="17.25" customHeight="1">
      <c r="A5" s="132" t="s">
        <v>50</v>
      </c>
      <c r="B5" s="170"/>
      <c r="C5" s="171"/>
      <c r="D5" s="172">
        <v>50100</v>
      </c>
      <c r="E5" s="173">
        <v>52100</v>
      </c>
      <c r="F5" s="174">
        <v>65105</v>
      </c>
      <c r="G5" s="175">
        <v>50200</v>
      </c>
      <c r="H5" s="173">
        <v>52200</v>
      </c>
      <c r="I5" s="173">
        <v>54100</v>
      </c>
      <c r="J5" s="173">
        <v>56100</v>
      </c>
      <c r="K5" s="173">
        <v>57105</v>
      </c>
      <c r="L5" s="173">
        <v>63100</v>
      </c>
      <c r="M5" s="173">
        <v>64100</v>
      </c>
      <c r="N5" s="173">
        <v>65100</v>
      </c>
      <c r="O5" s="173">
        <v>65105</v>
      </c>
      <c r="P5" s="173">
        <v>66100</v>
      </c>
      <c r="Q5" s="174">
        <v>66209</v>
      </c>
      <c r="R5" s="133"/>
      <c r="S5" s="126"/>
    </row>
    <row r="6" spans="1:19" ht="17.25" customHeight="1">
      <c r="A6" s="134"/>
      <c r="B6" s="157" t="s">
        <v>116</v>
      </c>
      <c r="C6" s="159"/>
      <c r="D6" s="22"/>
      <c r="E6" s="23"/>
      <c r="F6" s="23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33"/>
      <c r="S6" s="126"/>
    </row>
    <row r="7" spans="1:19" ht="17.25" customHeight="1">
      <c r="A7" s="134"/>
      <c r="B7" s="157" t="s">
        <v>117</v>
      </c>
      <c r="C7" s="159"/>
      <c r="D7" s="135"/>
      <c r="E7" s="176"/>
      <c r="F7" s="176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133"/>
      <c r="S7" s="126"/>
    </row>
    <row r="8" spans="1:19" ht="17.25" customHeight="1">
      <c r="A8" s="136"/>
      <c r="B8" s="154"/>
      <c r="C8" s="154"/>
      <c r="D8" s="137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7"/>
      <c r="P8" s="177"/>
      <c r="Q8" s="178"/>
      <c r="R8" s="133"/>
      <c r="S8" s="126"/>
    </row>
    <row r="9" spans="1:19" ht="17.25" customHeight="1">
      <c r="A9" s="138" t="s">
        <v>114</v>
      </c>
      <c r="B9" s="157"/>
      <c r="C9" s="157"/>
      <c r="D9" s="13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80"/>
      <c r="R9" s="133"/>
      <c r="S9" s="126"/>
    </row>
    <row r="10" spans="1:19" ht="17.25" customHeight="1">
      <c r="A10" s="134"/>
      <c r="B10" s="157" t="s">
        <v>110</v>
      </c>
      <c r="C10" s="159"/>
      <c r="D10" s="140">
        <f>D6*0</f>
        <v>0</v>
      </c>
      <c r="E10" s="140">
        <f>E6*0</f>
        <v>0</v>
      </c>
      <c r="F10" s="140">
        <f>F6*0</f>
        <v>0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33"/>
      <c r="S10" s="126"/>
    </row>
    <row r="11" spans="1:19" ht="17.25" customHeight="1">
      <c r="A11" s="134"/>
      <c r="B11" s="157" t="s">
        <v>51</v>
      </c>
      <c r="C11" s="159"/>
      <c r="D11" s="24"/>
      <c r="E11" s="25"/>
      <c r="F11" s="25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33"/>
      <c r="S11" s="126"/>
    </row>
    <row r="12" spans="1:19" ht="17.25" customHeight="1">
      <c r="A12" s="134"/>
      <c r="B12" s="157" t="s">
        <v>52</v>
      </c>
      <c r="C12" s="159"/>
      <c r="D12" s="24"/>
      <c r="E12" s="25"/>
      <c r="F12" s="25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33"/>
      <c r="S12" s="126"/>
    </row>
    <row r="13" spans="1:19" ht="17.25" customHeight="1">
      <c r="A13" s="134"/>
      <c r="B13" s="157" t="s">
        <v>53</v>
      </c>
      <c r="C13" s="159"/>
      <c r="D13" s="24"/>
      <c r="E13" s="25"/>
      <c r="F13" s="25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33"/>
      <c r="S13" s="126"/>
    </row>
    <row r="14" spans="1:19" ht="17.25" customHeight="1">
      <c r="A14" s="134"/>
      <c r="B14" s="157" t="s">
        <v>54</v>
      </c>
      <c r="C14" s="159"/>
      <c r="D14" s="24"/>
      <c r="E14" s="25"/>
      <c r="F14" s="25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33"/>
      <c r="S14" s="126"/>
    </row>
    <row r="15" spans="1:19" ht="17.25" customHeight="1">
      <c r="A15" s="134"/>
      <c r="B15" s="157" t="s">
        <v>55</v>
      </c>
      <c r="C15" s="159"/>
      <c r="D15" s="24"/>
      <c r="E15" s="25"/>
      <c r="F15" s="25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33"/>
      <c r="S15" s="126"/>
    </row>
    <row r="16" spans="1:19" ht="17.25" customHeight="1">
      <c r="A16" s="136"/>
      <c r="B16" s="182"/>
      <c r="C16" s="183" t="s">
        <v>56</v>
      </c>
      <c r="D16" s="140">
        <f>SUM(D10:D15)</f>
        <v>0</v>
      </c>
      <c r="E16" s="140">
        <f>SUM(E10:E15)</f>
        <v>0</v>
      </c>
      <c r="F16" s="140">
        <f>SUM(F10:F15)</f>
        <v>0</v>
      </c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33"/>
      <c r="S16" s="126"/>
    </row>
    <row r="17" spans="1:32" ht="17.25" customHeight="1">
      <c r="A17" s="136"/>
      <c r="B17" s="182"/>
      <c r="C17" s="141" t="s">
        <v>57</v>
      </c>
      <c r="D17" s="142">
        <v>50310</v>
      </c>
      <c r="E17" s="142">
        <v>52210</v>
      </c>
      <c r="F17" s="142">
        <v>65115</v>
      </c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4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</row>
    <row r="18" spans="1:17" ht="17.25" customHeight="1">
      <c r="A18" s="136"/>
      <c r="B18" s="154"/>
      <c r="C18" s="154"/>
      <c r="D18" s="143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</row>
    <row r="19" spans="1:19" ht="17.25" customHeight="1">
      <c r="A19" s="138" t="s">
        <v>58</v>
      </c>
      <c r="B19" s="184"/>
      <c r="C19" s="157"/>
      <c r="D19" s="13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80"/>
      <c r="R19" s="133"/>
      <c r="S19" s="126"/>
    </row>
    <row r="20" spans="1:19" ht="17.25" customHeight="1">
      <c r="A20" s="134"/>
      <c r="B20" s="157" t="s">
        <v>59</v>
      </c>
      <c r="C20" s="159"/>
      <c r="D20" s="140">
        <f>D6*0.062</f>
        <v>0</v>
      </c>
      <c r="E20" s="140">
        <f>E6*0.062</f>
        <v>0</v>
      </c>
      <c r="F20" s="140">
        <f>F6*0.062</f>
        <v>0</v>
      </c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33"/>
      <c r="S20" s="126"/>
    </row>
    <row r="21" spans="1:19" ht="17.25" customHeight="1">
      <c r="A21" s="134"/>
      <c r="B21" s="157" t="s">
        <v>60</v>
      </c>
      <c r="C21" s="159"/>
      <c r="D21" s="140">
        <f>D6*0.0145</f>
        <v>0</v>
      </c>
      <c r="E21" s="140">
        <f>E6*0.0145</f>
        <v>0</v>
      </c>
      <c r="F21" s="140">
        <f>F6*0.0145</f>
        <v>0</v>
      </c>
      <c r="G21" s="140">
        <f>G7*0.0145</f>
        <v>0</v>
      </c>
      <c r="H21" s="140">
        <f>H7*0.0145</f>
        <v>0</v>
      </c>
      <c r="I21" s="140">
        <f>I7*0.0145</f>
        <v>0</v>
      </c>
      <c r="J21" s="140">
        <f>J7*0.0145</f>
        <v>0</v>
      </c>
      <c r="K21" s="140">
        <f>K7*0.0145</f>
        <v>0</v>
      </c>
      <c r="L21" s="140">
        <f aca="true" t="shared" si="0" ref="L21:Q21">L7*0.0145</f>
        <v>0</v>
      </c>
      <c r="M21" s="140">
        <f t="shared" si="0"/>
        <v>0</v>
      </c>
      <c r="N21" s="140">
        <f t="shared" si="0"/>
        <v>0</v>
      </c>
      <c r="O21" s="140">
        <f t="shared" si="0"/>
        <v>0</v>
      </c>
      <c r="P21" s="140">
        <f t="shared" si="0"/>
        <v>0</v>
      </c>
      <c r="Q21" s="140">
        <f t="shared" si="0"/>
        <v>0</v>
      </c>
      <c r="R21" s="133"/>
      <c r="S21" s="126"/>
    </row>
    <row r="22" spans="1:19" ht="17.25" customHeight="1">
      <c r="A22" s="134"/>
      <c r="B22" s="212" t="s">
        <v>130</v>
      </c>
      <c r="C22" s="159"/>
      <c r="D22" s="148"/>
      <c r="E22" s="181"/>
      <c r="F22" s="181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33"/>
      <c r="S22" s="126"/>
    </row>
    <row r="23" spans="1:19" ht="17.25" customHeight="1">
      <c r="A23" s="149"/>
      <c r="B23" s="150"/>
      <c r="C23" s="183" t="s">
        <v>56</v>
      </c>
      <c r="D23" s="140">
        <f aca="true" t="shared" si="1" ref="D23:Q23">SUM(D20:D22)</f>
        <v>0</v>
      </c>
      <c r="E23" s="140">
        <f t="shared" si="1"/>
        <v>0</v>
      </c>
      <c r="F23" s="140">
        <f t="shared" si="1"/>
        <v>0</v>
      </c>
      <c r="G23" s="140">
        <f t="shared" si="1"/>
        <v>0</v>
      </c>
      <c r="H23" s="140">
        <f t="shared" si="1"/>
        <v>0</v>
      </c>
      <c r="I23" s="140">
        <f t="shared" si="1"/>
        <v>0</v>
      </c>
      <c r="J23" s="140">
        <f t="shared" si="1"/>
        <v>0</v>
      </c>
      <c r="K23" s="140">
        <f t="shared" si="1"/>
        <v>0</v>
      </c>
      <c r="L23" s="140">
        <f t="shared" si="1"/>
        <v>0</v>
      </c>
      <c r="M23" s="140">
        <f t="shared" si="1"/>
        <v>0</v>
      </c>
      <c r="N23" s="140">
        <f t="shared" si="1"/>
        <v>0</v>
      </c>
      <c r="O23" s="140">
        <f t="shared" si="1"/>
        <v>0</v>
      </c>
      <c r="P23" s="140">
        <f t="shared" si="1"/>
        <v>0</v>
      </c>
      <c r="Q23" s="140">
        <f t="shared" si="1"/>
        <v>0</v>
      </c>
      <c r="R23" s="126"/>
      <c r="S23" s="126"/>
    </row>
    <row r="24" spans="1:17" ht="17.25" customHeight="1">
      <c r="A24" s="151"/>
      <c r="B24" s="141"/>
      <c r="C24" s="141" t="s">
        <v>61</v>
      </c>
      <c r="D24" s="141">
        <v>50320</v>
      </c>
      <c r="E24" s="141">
        <v>52220</v>
      </c>
      <c r="F24" s="141">
        <v>65125</v>
      </c>
      <c r="G24" s="141">
        <v>50320</v>
      </c>
      <c r="H24" s="141">
        <v>52220</v>
      </c>
      <c r="I24" s="141">
        <v>54120</v>
      </c>
      <c r="J24" s="141">
        <v>56120</v>
      </c>
      <c r="K24" s="141">
        <v>57125</v>
      </c>
      <c r="L24" s="141">
        <v>63120</v>
      </c>
      <c r="M24" s="141">
        <v>64120</v>
      </c>
      <c r="N24" s="141">
        <v>65220</v>
      </c>
      <c r="O24" s="141">
        <v>65125</v>
      </c>
      <c r="P24" s="141">
        <v>66120</v>
      </c>
      <c r="Q24" s="152">
        <v>66229</v>
      </c>
    </row>
    <row r="25" spans="1:19" ht="17.25" customHeight="1">
      <c r="A25" s="153"/>
      <c r="B25" s="154"/>
      <c r="C25" s="154"/>
      <c r="D25" s="141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5"/>
      <c r="R25" s="126"/>
      <c r="S25" s="126"/>
    </row>
    <row r="26" spans="1:17" ht="17.25" customHeight="1">
      <c r="A26" s="156" t="s">
        <v>113</v>
      </c>
      <c r="B26" s="157"/>
      <c r="C26" s="157"/>
      <c r="D26" s="158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9"/>
    </row>
    <row r="27" spans="1:17" ht="17.25" customHeight="1">
      <c r="A27" s="156"/>
      <c r="B27" s="157" t="s">
        <v>120</v>
      </c>
      <c r="C27" s="157"/>
      <c r="D27" s="160">
        <f aca="true" t="shared" si="2" ref="D27:Q27">0.0525*SUM(D6:D7)</f>
        <v>0</v>
      </c>
      <c r="E27" s="160">
        <f t="shared" si="2"/>
        <v>0</v>
      </c>
      <c r="F27" s="160">
        <f t="shared" si="2"/>
        <v>0</v>
      </c>
      <c r="G27" s="160">
        <f t="shared" si="2"/>
        <v>0</v>
      </c>
      <c r="H27" s="160">
        <f t="shared" si="2"/>
        <v>0</v>
      </c>
      <c r="I27" s="160">
        <f t="shared" si="2"/>
        <v>0</v>
      </c>
      <c r="J27" s="160">
        <f t="shared" si="2"/>
        <v>0</v>
      </c>
      <c r="K27" s="160">
        <f t="shared" si="2"/>
        <v>0</v>
      </c>
      <c r="L27" s="160">
        <f t="shared" si="2"/>
        <v>0</v>
      </c>
      <c r="M27" s="160">
        <f t="shared" si="2"/>
        <v>0</v>
      </c>
      <c r="N27" s="160">
        <f t="shared" si="2"/>
        <v>0</v>
      </c>
      <c r="O27" s="160">
        <f t="shared" si="2"/>
        <v>0</v>
      </c>
      <c r="P27" s="160">
        <f t="shared" si="2"/>
        <v>0</v>
      </c>
      <c r="Q27" s="161">
        <f t="shared" si="2"/>
        <v>0</v>
      </c>
    </row>
    <row r="28" spans="1:17" ht="17.25" customHeight="1">
      <c r="A28" s="162"/>
      <c r="B28" s="154" t="s">
        <v>62</v>
      </c>
      <c r="C28" s="154"/>
      <c r="D28" s="186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8"/>
    </row>
    <row r="29" spans="1:17" ht="17.25" customHeight="1">
      <c r="A29" s="149"/>
      <c r="B29" s="150"/>
      <c r="C29" s="185" t="s">
        <v>56</v>
      </c>
      <c r="D29" s="140">
        <f>SUM(D27:D28)</f>
        <v>0</v>
      </c>
      <c r="E29" s="140">
        <f aca="true" t="shared" si="3" ref="E29:J29">SUM(E27:E28)</f>
        <v>0</v>
      </c>
      <c r="F29" s="140">
        <f t="shared" si="3"/>
        <v>0</v>
      </c>
      <c r="G29" s="140">
        <f t="shared" si="3"/>
        <v>0</v>
      </c>
      <c r="H29" s="140">
        <f t="shared" si="3"/>
        <v>0</v>
      </c>
      <c r="I29" s="140">
        <f t="shared" si="3"/>
        <v>0</v>
      </c>
      <c r="J29" s="140">
        <f t="shared" si="3"/>
        <v>0</v>
      </c>
      <c r="K29" s="140">
        <f>SUM(K27:K28)</f>
        <v>0</v>
      </c>
      <c r="L29" s="140">
        <f aca="true" t="shared" si="4" ref="L29:Q29">SUM(L27:L28)</f>
        <v>0</v>
      </c>
      <c r="M29" s="140">
        <f t="shared" si="4"/>
        <v>0</v>
      </c>
      <c r="N29" s="140">
        <f t="shared" si="4"/>
        <v>0</v>
      </c>
      <c r="O29" s="140">
        <f t="shared" si="4"/>
        <v>0</v>
      </c>
      <c r="P29" s="140">
        <f t="shared" si="4"/>
        <v>0</v>
      </c>
      <c r="Q29" s="140">
        <f t="shared" si="4"/>
        <v>0</v>
      </c>
    </row>
    <row r="30" spans="1:17" ht="17.25" customHeight="1">
      <c r="A30" s="163"/>
      <c r="B30" s="164"/>
      <c r="C30" s="158" t="s">
        <v>63</v>
      </c>
      <c r="D30" s="165">
        <v>50330</v>
      </c>
      <c r="E30" s="164">
        <v>52230</v>
      </c>
      <c r="F30" s="164">
        <v>65135</v>
      </c>
      <c r="G30" s="164">
        <v>50330</v>
      </c>
      <c r="H30" s="164">
        <v>52230</v>
      </c>
      <c r="I30" s="164">
        <v>54130</v>
      </c>
      <c r="J30" s="164">
        <v>56130</v>
      </c>
      <c r="K30" s="164">
        <v>57135</v>
      </c>
      <c r="L30" s="164">
        <v>63130</v>
      </c>
      <c r="M30" s="164">
        <v>64130</v>
      </c>
      <c r="N30" s="164">
        <v>65230</v>
      </c>
      <c r="O30" s="164">
        <v>65135</v>
      </c>
      <c r="P30" s="164">
        <v>66130</v>
      </c>
      <c r="Q30" s="166">
        <v>66239</v>
      </c>
    </row>
    <row r="31" spans="1:17" ht="17.25" customHeight="1">
      <c r="A31" s="167"/>
      <c r="B31" s="154"/>
      <c r="C31" s="154"/>
      <c r="D31" s="141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</row>
    <row r="34" ht="17.25" customHeight="1">
      <c r="A34" s="168" t="s">
        <v>64</v>
      </c>
    </row>
    <row r="35" ht="17.25" customHeight="1">
      <c r="A35" s="169" t="s">
        <v>69</v>
      </c>
    </row>
    <row r="36" ht="17.25" customHeight="1">
      <c r="A36" s="168" t="s">
        <v>115</v>
      </c>
    </row>
  </sheetData>
  <sheetProtection/>
  <printOptions horizontalCentered="1"/>
  <pageMargins left="0.5" right="0.5" top="0.5" bottom="0.5" header="0.5" footer="0.5"/>
  <pageSetup fitToHeight="1" fitToWidth="1" horizontalDpi="300" verticalDpi="3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Gateway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Simas</dc:creator>
  <cp:keywords/>
  <dc:description/>
  <cp:lastModifiedBy>setup</cp:lastModifiedBy>
  <cp:lastPrinted>2014-07-30T20:28:47Z</cp:lastPrinted>
  <dcterms:created xsi:type="dcterms:W3CDTF">2000-08-11T15:46:23Z</dcterms:created>
  <dcterms:modified xsi:type="dcterms:W3CDTF">2016-09-06T21:25:39Z</dcterms:modified>
  <cp:category/>
  <cp:version/>
  <cp:contentType/>
  <cp:contentStatus/>
</cp:coreProperties>
</file>