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WebDev\PBlincoeCDFAcloud\Fairs_&amp;_Expositions\Documents\CEO\"/>
    </mc:Choice>
  </mc:AlternateContent>
  <xr:revisionPtr revIDLastSave="0" documentId="8_{AD92A9CC-C911-4C9E-AACC-A5CF2C0FAD61}" xr6:coauthVersionLast="36" xr6:coauthVersionMax="36" xr10:uidLastSave="{00000000-0000-0000-0000-000000000000}"/>
  <bookViews>
    <workbookView xWindow="360" yWindow="15" windowWidth="11325" windowHeight="6525" xr2:uid="{00000000-000D-0000-FFFF-FFFF00000000}"/>
  </bookViews>
  <sheets>
    <sheet name="2019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11" l="1"/>
  <c r="H8" i="11"/>
  <c r="H10" i="11" s="1"/>
  <c r="D8" i="11"/>
  <c r="D10" i="11" s="1"/>
  <c r="D12" i="11" s="1"/>
  <c r="D14" i="11" s="1"/>
  <c r="D16" i="11" s="1"/>
  <c r="D18" i="11" s="1"/>
  <c r="D20" i="11" s="1"/>
  <c r="D22" i="11" s="1"/>
  <c r="D24" i="11" s="1"/>
  <c r="D26" i="11" s="1"/>
  <c r="D28" i="11" s="1"/>
  <c r="D30" i="11" s="1"/>
  <c r="E8" i="11"/>
  <c r="G8" i="11" s="1"/>
  <c r="F8" i="11"/>
  <c r="E10" i="11" s="1"/>
  <c r="I8" i="11"/>
  <c r="I10" i="11" s="1"/>
  <c r="I12" i="11" s="1"/>
  <c r="I14" i="11" s="1"/>
  <c r="I16" i="11" s="1"/>
  <c r="I18" i="11" s="1"/>
  <c r="L8" i="11"/>
  <c r="L10" i="11" s="1"/>
  <c r="L12" i="11" s="1"/>
  <c r="L14" i="11" s="1"/>
  <c r="L16" i="11" s="1"/>
  <c r="L18" i="11" s="1"/>
  <c r="L20" i="11" s="1"/>
  <c r="L22" i="11" s="1"/>
  <c r="L24" i="11" s="1"/>
  <c r="L26" i="11" s="1"/>
  <c r="L28" i="11" s="1"/>
  <c r="L30" i="11" s="1"/>
  <c r="M8" i="11"/>
  <c r="O8" i="11" s="1"/>
  <c r="P8" i="11"/>
  <c r="R8" i="11" s="1"/>
  <c r="S8" i="11"/>
  <c r="U8" i="11"/>
  <c r="S10" i="11" s="1"/>
  <c r="U10" i="11" s="1"/>
  <c r="S12" i="11" s="1"/>
  <c r="U12" i="11" s="1"/>
  <c r="S14" i="11" s="1"/>
  <c r="U14" i="11" s="1"/>
  <c r="S16" i="11" s="1"/>
  <c r="U16" i="11" s="1"/>
  <c r="S18" i="11" s="1"/>
  <c r="U18" i="11" s="1"/>
  <c r="S20" i="11" s="1"/>
  <c r="U20" i="11" s="1"/>
  <c r="S22" i="11" s="1"/>
  <c r="U22" i="11" s="1"/>
  <c r="S24" i="11" s="1"/>
  <c r="U24" i="11" s="1"/>
  <c r="S26" i="11" s="1"/>
  <c r="U26" i="11" s="1"/>
  <c r="S28" i="11" s="1"/>
  <c r="U28" i="11" s="1"/>
  <c r="S30" i="11" s="1"/>
  <c r="U30" i="11" s="1"/>
  <c r="C10" i="11"/>
  <c r="C12" i="11"/>
  <c r="C14" i="11"/>
  <c r="C16" i="11"/>
  <c r="C18" i="11"/>
  <c r="C20" i="11"/>
  <c r="I20" i="11"/>
  <c r="I22" i="11" s="1"/>
  <c r="I24" i="11" s="1"/>
  <c r="I26" i="11" s="1"/>
  <c r="I28" i="11" s="1"/>
  <c r="I30" i="11" s="1"/>
  <c r="C22" i="11"/>
  <c r="C24" i="11"/>
  <c r="C26" i="11"/>
  <c r="C28" i="11"/>
  <c r="C30" i="11"/>
  <c r="C32" i="11"/>
  <c r="F10" i="11"/>
  <c r="E12" i="11" s="1"/>
  <c r="H12" i="11" l="1"/>
  <c r="H14" i="11" s="1"/>
  <c r="H16" i="11" s="1"/>
  <c r="H18" i="11" s="1"/>
  <c r="H20" i="11" s="1"/>
  <c r="H22" i="11" s="1"/>
  <c r="H24" i="11" s="1"/>
  <c r="H26" i="11" s="1"/>
  <c r="H28" i="11" s="1"/>
  <c r="H30" i="11" s="1"/>
  <c r="G10" i="11"/>
  <c r="G12" i="11" s="1"/>
  <c r="P10" i="11"/>
  <c r="R10" i="11" s="1"/>
  <c r="P12" i="11" s="1"/>
  <c r="R12" i="11" s="1"/>
  <c r="P14" i="11" s="1"/>
  <c r="R14" i="11" s="1"/>
  <c r="M10" i="11"/>
  <c r="O10" i="11" s="1"/>
  <c r="M12" i="11" s="1"/>
  <c r="O12" i="11" s="1"/>
  <c r="M14" i="11" s="1"/>
  <c r="O14" i="11" s="1"/>
  <c r="F12" i="11"/>
  <c r="E14" i="11" l="1"/>
  <c r="F14" i="11"/>
  <c r="P16" i="11" l="1"/>
  <c r="R16" i="11" s="1"/>
  <c r="G14" i="11"/>
  <c r="M16" i="11"/>
  <c r="O16" i="11" s="1"/>
  <c r="E16" i="11"/>
  <c r="F16" i="11"/>
  <c r="G16" i="11" l="1"/>
  <c r="M18" i="11"/>
  <c r="O18" i="11" s="1"/>
  <c r="P18" i="11"/>
  <c r="R18" i="11" s="1"/>
  <c r="E18" i="11"/>
  <c r="F18" i="11"/>
  <c r="G18" i="11" l="1"/>
  <c r="P20" i="11"/>
  <c r="R20" i="11" s="1"/>
  <c r="M20" i="11"/>
  <c r="O20" i="11" s="1"/>
  <c r="E20" i="11"/>
  <c r="F20" i="11"/>
  <c r="P22" i="11" l="1"/>
  <c r="R22" i="11" s="1"/>
  <c r="M22" i="11"/>
  <c r="O22" i="11" s="1"/>
  <c r="G20" i="11"/>
  <c r="E22" i="11"/>
  <c r="F22" i="11"/>
  <c r="E24" i="11" l="1"/>
  <c r="F24" i="11"/>
  <c r="M24" i="11"/>
  <c r="O24" i="11" s="1"/>
  <c r="G22" i="11"/>
  <c r="P24" i="11"/>
  <c r="R24" i="11" s="1"/>
  <c r="E26" i="11" l="1"/>
  <c r="F26" i="11"/>
  <c r="G24" i="11"/>
  <c r="M26" i="11"/>
  <c r="O26" i="11" s="1"/>
  <c r="P26" i="11"/>
  <c r="R26" i="11" s="1"/>
  <c r="P28" i="11" l="1"/>
  <c r="R28" i="11" s="1"/>
  <c r="M28" i="11"/>
  <c r="O28" i="11" s="1"/>
  <c r="G26" i="11"/>
  <c r="F28" i="11"/>
  <c r="E28" i="11"/>
  <c r="E30" i="11" l="1"/>
  <c r="G30" i="11" s="1"/>
  <c r="F30" i="11"/>
  <c r="P30" i="11"/>
  <c r="R30" i="11" s="1"/>
  <c r="M30" i="11"/>
  <c r="O30" i="11" s="1"/>
  <c r="G28" i="11"/>
</calcChain>
</file>

<file path=xl/sharedStrings.xml><?xml version="1.0" encoding="utf-8"?>
<sst xmlns="http://schemas.openxmlformats.org/spreadsheetml/2006/main" count="48" uniqueCount="43">
  <si>
    <t>Year</t>
  </si>
  <si>
    <t>Last Name</t>
  </si>
  <si>
    <t>First Name</t>
  </si>
  <si>
    <t>MI</t>
  </si>
  <si>
    <t>Position Number</t>
  </si>
  <si>
    <t>Social Security Number</t>
  </si>
  <si>
    <t>CBID</t>
  </si>
  <si>
    <t>All Hours</t>
  </si>
  <si>
    <t>Sick Leave - Earn 8 Hours</t>
  </si>
  <si>
    <t>Hours Paid</t>
  </si>
  <si>
    <t>Hours CREDITED Per Pay Period</t>
  </si>
  <si>
    <t>Towards 1500</t>
  </si>
  <si>
    <t>Q/N</t>
  </si>
  <si>
    <t>Carry Over</t>
  </si>
  <si>
    <t>Toward State Service</t>
  </si>
  <si>
    <t>SISA/MSA  960/1920</t>
  </si>
  <si>
    <t>Begin Balance</t>
  </si>
  <si>
    <t>Hours Used</t>
  </si>
  <si>
    <t>End Balance</t>
  </si>
  <si>
    <t>All Hours Worked - Including Overtime &amp; Holiday Pay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</si>
  <si>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</si>
  <si>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</si>
  <si>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</si>
  <si>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</si>
  <si>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</si>
  <si>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</si>
  <si>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</si>
  <si>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</si>
  <si>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</si>
  <si>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</si>
  <si>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</si>
  <si>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</si>
  <si>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Days Used</t>
  </si>
  <si>
    <t>PERS Member  1000 Hrs FY</t>
  </si>
  <si>
    <t>ATW Days  -  MAX 194</t>
  </si>
  <si>
    <t>Days Worked</t>
  </si>
  <si>
    <t>Reimb. 13th month</t>
  </si>
  <si>
    <t>Total</t>
  </si>
  <si>
    <t>Balance</t>
  </si>
  <si>
    <t>NAME:</t>
  </si>
  <si>
    <t>Vacation Earns - __7___ Hours</t>
  </si>
  <si>
    <t>Informal Holiday</t>
  </si>
  <si>
    <t>Intermittent Employee Leave Card (ATW)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</si>
</sst>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5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1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5" xfId="0" applyFont="1" applyBorder="1"/>
    <xf numFmtId="0" fontId="0" fillId="0" borderId="8" xfId="0" applyBorder="1"/>
    <xf numFmtId="0" fontId="0" fillId="0" borderId="9" xfId="0" applyBorder="1"/>
    <xf numFmtId="0" fontId="1" fillId="0" borderId="4" xfId="0" applyFont="1" applyBorder="1"/>
    <xf numFmtId="0" fontId="1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2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22" xfId="0" applyFont="1" applyBorder="1" applyAlignment="1">
      <alignment horizontal="center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7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6" fillId="2" borderId="23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7" fillId="0" borderId="0" xfId="0" applyFont="1"/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2" xfId="0" applyNumberFormat="1" applyBorder="1"/>
    <xf numFmtId="164" fontId="0" fillId="0" borderId="14" xfId="0" applyNumberFormat="1" applyBorder="1"/>
    <xf numFmtId="164" fontId="0" fillId="0" borderId="8" xfId="0" applyNumberFormat="1" applyBorder="1"/>
    <xf numFmtId="0" fontId="8" fillId="0" borderId="10" xfId="0" applyFont="1" applyBorder="1" applyAlignment="1">
      <alignment horizontal="center" wrapText="1"/>
    </xf>
    <xf numFmtId="0" fontId="8" fillId="3" borderId="31" xfId="0" applyFont="1" applyFill="1" applyBorder="1" applyAlignment="1">
      <alignment horizontal="center" wrapText="1"/>
    </xf>
    <xf numFmtId="0" fontId="9" fillId="3" borderId="31" xfId="0" applyFont="1" applyFill="1" applyBorder="1"/>
    <xf numFmtId="0" fontId="9" fillId="3" borderId="32" xfId="0" applyFont="1" applyFill="1" applyBorder="1"/>
    <xf numFmtId="0" fontId="9" fillId="3" borderId="4" xfId="0" applyFont="1" applyFill="1" applyBorder="1"/>
    <xf numFmtId="0" fontId="9" fillId="3" borderId="14" xfId="0" applyFont="1" applyFill="1" applyBorder="1"/>
    <xf numFmtId="0" fontId="9" fillId="3" borderId="1" xfId="0" applyFont="1" applyFill="1" applyBorder="1"/>
    <xf numFmtId="0" fontId="9" fillId="3" borderId="33" xfId="0" applyFont="1" applyFill="1" applyBorder="1"/>
    <xf numFmtId="0" fontId="3" fillId="3" borderId="12" xfId="0" applyFont="1" applyFill="1" applyBorder="1" applyAlignment="1">
      <alignment horizontal="center" wrapText="1"/>
    </xf>
    <xf numFmtId="0" fontId="0" fillId="3" borderId="12" xfId="0" applyFill="1" applyBorder="1"/>
    <xf numFmtId="0" fontId="0" fillId="3" borderId="2" xfId="0" applyFill="1" applyBorder="1"/>
    <xf numFmtId="0" fontId="0" fillId="3" borderId="14" xfId="0" applyFill="1" applyBorder="1"/>
    <xf numFmtId="0" fontId="0" fillId="3" borderId="34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8" xfId="0" applyFill="1" applyBorder="1"/>
    <xf numFmtId="0" fontId="7" fillId="0" borderId="12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14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49" fontId="10" fillId="0" borderId="33" xfId="0" applyNumberFormat="1" applyFont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 wrapText="1"/>
    </xf>
    <xf numFmtId="0" fontId="4" fillId="0" borderId="40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16" xfId="0" applyBorder="1" applyAlignment="1"/>
    <xf numFmtId="0" fontId="0" fillId="0" borderId="33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tabSelected="1" workbookViewId="0">
      <selection activeCell="A3" sqref="A3"/>
    </sheetView>
  </sheetViews>
  <sheetFormatPr defaultRowHeight="12.75" x14ac:dyDescent="0.2"/>
  <cols>
    <col min="1" max="1" width="4.85546875" customWidth="1"/>
    <col min="2" max="2" width="5" customWidth="1"/>
    <col min="3" max="3" width="6.7109375" style="89" customWidth="1"/>
    <col min="4" max="4" width="7.28515625" customWidth="1"/>
    <col min="5" max="5" width="3.140625" customWidth="1"/>
    <col min="6" max="6" width="5.28515625" customWidth="1"/>
    <col min="7" max="7" width="6.28515625" customWidth="1"/>
    <col min="8" max="8" width="7.5703125" customWidth="1"/>
    <col min="9" max="9" width="6.140625" customWidth="1"/>
    <col min="10" max="10" width="6" customWidth="1"/>
    <col min="11" max="11" width="5" customWidth="1"/>
    <col min="12" max="12" width="6.140625" customWidth="1"/>
    <col min="13" max="13" width="6.28515625" customWidth="1"/>
    <col min="14" max="14" width="5.140625" customWidth="1"/>
    <col min="15" max="15" width="6.5703125" customWidth="1"/>
    <col min="16" max="16" width="6.28515625" customWidth="1"/>
    <col min="17" max="17" width="5.140625" customWidth="1"/>
    <col min="18" max="18" width="6.5703125" customWidth="1"/>
    <col min="19" max="19" width="6.28515625" customWidth="1"/>
    <col min="20" max="20" width="5.140625" customWidth="1"/>
    <col min="21" max="21" width="6.5703125" customWidth="1"/>
  </cols>
  <sheetData>
    <row r="1" spans="1:21" ht="27" customHeight="1" x14ac:dyDescent="0.25">
      <c r="A1" s="91" t="s">
        <v>42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  <c r="M1" s="93"/>
      <c r="N1" s="93"/>
      <c r="O1" s="93"/>
      <c r="P1" s="92"/>
      <c r="Q1" s="92"/>
      <c r="R1" s="92"/>
      <c r="S1" s="92"/>
      <c r="T1" s="93"/>
      <c r="U1" s="94"/>
    </row>
    <row r="2" spans="1:21" ht="8.25" customHeight="1" x14ac:dyDescent="0.2">
      <c r="A2" s="25" t="s">
        <v>0</v>
      </c>
      <c r="B2" s="3" t="s">
        <v>1</v>
      </c>
      <c r="C2" s="83"/>
      <c r="D2" s="4"/>
      <c r="E2" s="4"/>
      <c r="F2" s="4"/>
      <c r="G2" s="4"/>
      <c r="H2" s="11" t="s">
        <v>2</v>
      </c>
      <c r="I2" s="4"/>
      <c r="J2" s="4"/>
      <c r="K2" s="8" t="s">
        <v>3</v>
      </c>
      <c r="L2" s="3" t="s">
        <v>4</v>
      </c>
      <c r="M2" s="4"/>
      <c r="N2" s="4"/>
      <c r="O2" s="5"/>
      <c r="P2" s="3" t="s">
        <v>5</v>
      </c>
      <c r="Q2" s="4"/>
      <c r="R2" s="4"/>
      <c r="S2" s="5"/>
      <c r="T2" s="3" t="s">
        <v>6</v>
      </c>
      <c r="U2" s="26"/>
    </row>
    <row r="3" spans="1:21" ht="27" customHeight="1" thickBot="1" x14ac:dyDescent="0.25">
      <c r="A3" s="27">
        <v>2019</v>
      </c>
      <c r="B3" s="105"/>
      <c r="C3" s="106"/>
      <c r="D3" s="106"/>
      <c r="E3" s="106"/>
      <c r="F3" s="106"/>
      <c r="G3" s="106"/>
      <c r="H3" s="106"/>
      <c r="I3" s="106"/>
      <c r="J3" s="106"/>
      <c r="K3" s="10"/>
      <c r="L3" s="79"/>
      <c r="M3" s="80"/>
      <c r="N3" s="80"/>
      <c r="O3" s="81"/>
      <c r="P3" s="79"/>
      <c r="Q3" s="80"/>
      <c r="R3" s="80"/>
      <c r="S3" s="10"/>
      <c r="T3" s="82"/>
      <c r="U3" s="28"/>
    </row>
    <row r="4" spans="1:21" ht="17.25" customHeight="1" thickTop="1" thickBot="1" x14ac:dyDescent="0.25">
      <c r="A4" s="29"/>
      <c r="B4" s="95" t="s">
        <v>19</v>
      </c>
      <c r="C4" s="96"/>
      <c r="D4" s="97"/>
      <c r="E4" s="12">
        <v>160</v>
      </c>
      <c r="F4" s="12">
        <v>160</v>
      </c>
      <c r="G4" s="9"/>
      <c r="H4" s="12">
        <v>160</v>
      </c>
      <c r="I4" s="23" t="s">
        <v>7</v>
      </c>
      <c r="J4" s="98" t="s">
        <v>34</v>
      </c>
      <c r="K4" s="99"/>
      <c r="L4" s="100"/>
      <c r="M4" s="101" t="s">
        <v>8</v>
      </c>
      <c r="N4" s="101"/>
      <c r="O4" s="102"/>
      <c r="P4" s="103" t="s">
        <v>40</v>
      </c>
      <c r="Q4" s="101"/>
      <c r="R4" s="102"/>
      <c r="S4" s="103" t="s">
        <v>41</v>
      </c>
      <c r="T4" s="101"/>
      <c r="U4" s="104"/>
    </row>
    <row r="5" spans="1:21" ht="39" customHeight="1" thickTop="1" thickBot="1" x14ac:dyDescent="0.25">
      <c r="A5" s="29"/>
      <c r="B5" s="14" t="s">
        <v>9</v>
      </c>
      <c r="C5" s="15" t="s">
        <v>10</v>
      </c>
      <c r="D5" s="60" t="s">
        <v>11</v>
      </c>
      <c r="E5" s="16" t="s">
        <v>12</v>
      </c>
      <c r="F5" s="14" t="s">
        <v>13</v>
      </c>
      <c r="G5" s="13" t="s">
        <v>14</v>
      </c>
      <c r="H5" s="17" t="s">
        <v>15</v>
      </c>
      <c r="I5" s="17" t="s">
        <v>33</v>
      </c>
      <c r="J5" s="40" t="s">
        <v>35</v>
      </c>
      <c r="K5" s="41" t="s">
        <v>36</v>
      </c>
      <c r="L5" s="40" t="s">
        <v>37</v>
      </c>
      <c r="M5" s="14" t="s">
        <v>16</v>
      </c>
      <c r="N5" s="14" t="s">
        <v>17</v>
      </c>
      <c r="O5" s="14" t="s">
        <v>18</v>
      </c>
      <c r="P5" s="14" t="s">
        <v>16</v>
      </c>
      <c r="Q5" s="14" t="s">
        <v>17</v>
      </c>
      <c r="R5" s="14" t="s">
        <v>18</v>
      </c>
      <c r="S5" s="13" t="s">
        <v>16</v>
      </c>
      <c r="T5" s="14" t="s">
        <v>32</v>
      </c>
      <c r="U5" s="30" t="s">
        <v>18</v>
      </c>
    </row>
    <row r="6" spans="1:21" ht="14.25" customHeight="1" thickTop="1" thickBot="1" x14ac:dyDescent="0.25">
      <c r="A6" s="51" t="s">
        <v>38</v>
      </c>
      <c r="B6" s="47"/>
      <c r="C6" s="48"/>
      <c r="D6" s="61"/>
      <c r="E6" s="43"/>
      <c r="F6" s="42"/>
      <c r="G6" s="44"/>
      <c r="H6" s="45"/>
      <c r="I6" s="68"/>
      <c r="J6" s="52"/>
      <c r="K6" s="53"/>
      <c r="L6" s="50"/>
      <c r="M6" s="47"/>
      <c r="N6" s="47"/>
      <c r="O6" s="42"/>
      <c r="P6" s="47"/>
      <c r="Q6" s="47"/>
      <c r="R6" s="42"/>
      <c r="S6" s="49"/>
      <c r="T6" s="47"/>
      <c r="U6" s="46"/>
    </row>
    <row r="7" spans="1:21" ht="14.25" customHeight="1" thickTop="1" x14ac:dyDescent="0.2">
      <c r="A7" s="31"/>
      <c r="B7" s="55"/>
      <c r="C7" s="55"/>
      <c r="D7" s="62"/>
      <c r="E7" s="18"/>
      <c r="F7" s="18"/>
      <c r="G7" s="19"/>
      <c r="H7" s="76"/>
      <c r="I7" s="69"/>
      <c r="J7" s="18"/>
      <c r="K7" s="19"/>
      <c r="L7" s="18"/>
      <c r="M7" s="18"/>
      <c r="N7" s="18"/>
      <c r="O7" s="18"/>
      <c r="P7" s="18"/>
      <c r="Q7" s="18"/>
      <c r="R7" s="18"/>
      <c r="S7" s="19"/>
      <c r="T7" s="18"/>
      <c r="U7" s="32"/>
    </row>
    <row r="8" spans="1:21" ht="14.25" customHeight="1" x14ac:dyDescent="0.2">
      <c r="A8" s="33" t="s">
        <v>20</v>
      </c>
      <c r="B8" s="56"/>
      <c r="C8" s="84">
        <f>IF((B7+B8&gt;=160),160,(B7+B8))</f>
        <v>0</v>
      </c>
      <c r="D8" s="63">
        <f>SUM(B7+B8)</f>
        <v>0</v>
      </c>
      <c r="E8" s="22" t="str">
        <f>IF((F6+B7+B8&gt;=160),"Q","N")</f>
        <v>N</v>
      </c>
      <c r="F8" s="57">
        <f>IF((B7+B8+F6&gt;=160),(F6+C8-160),(B7+B8+F6))</f>
        <v>0</v>
      </c>
      <c r="G8" s="7">
        <f>IF(E8="Q",(G6+1),G6)</f>
        <v>0</v>
      </c>
      <c r="H8" s="2">
        <f>SUM(H6+C8)</f>
        <v>0</v>
      </c>
      <c r="I8" s="70">
        <f>SUM(I6+B7+B8)</f>
        <v>0</v>
      </c>
      <c r="J8" s="21"/>
      <c r="K8" s="2"/>
      <c r="L8" s="2">
        <f>SUM((L6+J7+J8)-K8)</f>
        <v>0</v>
      </c>
      <c r="M8" s="2">
        <f>IF(E6="Q",O6+8,O6)</f>
        <v>0</v>
      </c>
      <c r="N8" s="21"/>
      <c r="O8" s="2">
        <f>(M8-(N7+N8))</f>
        <v>0</v>
      </c>
      <c r="P8" s="2">
        <f>IF(E6="Q",R6+7,R6)</f>
        <v>0</v>
      </c>
      <c r="Q8" s="21"/>
      <c r="R8" s="2">
        <f>(P8-(Q7+Q8))</f>
        <v>0</v>
      </c>
      <c r="S8" s="2">
        <f>(U6)</f>
        <v>0</v>
      </c>
      <c r="T8" s="21"/>
      <c r="U8" s="34">
        <f>(S8-(T7+T8))</f>
        <v>0</v>
      </c>
    </row>
    <row r="9" spans="1:21" ht="14.25" customHeight="1" x14ac:dyDescent="0.2">
      <c r="A9" s="35"/>
      <c r="B9" s="56"/>
      <c r="C9" s="85"/>
      <c r="D9" s="64"/>
      <c r="E9" s="20"/>
      <c r="F9" s="58"/>
      <c r="G9" s="5"/>
      <c r="H9" s="20"/>
      <c r="I9" s="71"/>
      <c r="J9" s="21"/>
      <c r="K9" s="5"/>
      <c r="L9" s="20"/>
      <c r="M9" s="20"/>
      <c r="N9" s="21"/>
      <c r="O9" s="20"/>
      <c r="P9" s="20"/>
      <c r="Q9" s="21"/>
      <c r="R9" s="20"/>
      <c r="S9" s="5"/>
      <c r="T9" s="21"/>
      <c r="U9" s="36"/>
    </row>
    <row r="10" spans="1:21" ht="14.25" customHeight="1" x14ac:dyDescent="0.2">
      <c r="A10" s="33" t="s">
        <v>21</v>
      </c>
      <c r="B10" s="56"/>
      <c r="C10" s="84">
        <f>IF((B9+B10&gt;=160),160,(B9+B10))</f>
        <v>0</v>
      </c>
      <c r="D10" s="63">
        <f>SUM(D8+B9+B10)</f>
        <v>0</v>
      </c>
      <c r="E10" s="22" t="str">
        <f>IF((F8+B9+B10&gt;=160),"Q","N")</f>
        <v>N</v>
      </c>
      <c r="F10" s="57">
        <f>IF((B9+B10+F8&gt;=160),(F8+C10-160),(B9+B10+F8))</f>
        <v>0</v>
      </c>
      <c r="G10" s="7">
        <f>IF(E10="Q",(G8+1),G8)</f>
        <v>0</v>
      </c>
      <c r="H10" s="2">
        <f>SUM(H8+C10)</f>
        <v>0</v>
      </c>
      <c r="I10" s="70">
        <f>SUM(I8+B9+B10)</f>
        <v>0</v>
      </c>
      <c r="J10" s="21"/>
      <c r="K10" s="2"/>
      <c r="L10" s="2">
        <f>SUM((L8+J9+J10)-K10)</f>
        <v>0</v>
      </c>
      <c r="M10" s="2">
        <f>IF(E8="Q",O8+8,O8)</f>
        <v>0</v>
      </c>
      <c r="N10" s="21"/>
      <c r="O10" s="2">
        <f>(M10-(N9+N10))</f>
        <v>0</v>
      </c>
      <c r="P10" s="2">
        <f>IF(E8="Q",R8+7,R8)</f>
        <v>0</v>
      </c>
      <c r="Q10" s="21"/>
      <c r="R10" s="2">
        <f>(P10-(Q9+Q10))</f>
        <v>0</v>
      </c>
      <c r="S10" s="2">
        <f>(U8)</f>
        <v>0</v>
      </c>
      <c r="T10" s="21"/>
      <c r="U10" s="34">
        <f>(S10-(T9+T10))</f>
        <v>0</v>
      </c>
    </row>
    <row r="11" spans="1:21" ht="14.25" customHeight="1" x14ac:dyDescent="0.2">
      <c r="A11" s="35"/>
      <c r="B11" s="56"/>
      <c r="C11" s="85"/>
      <c r="D11" s="64"/>
      <c r="E11" s="20"/>
      <c r="F11" s="58"/>
      <c r="G11" s="5"/>
      <c r="H11" s="20"/>
      <c r="I11" s="71"/>
      <c r="J11" s="21"/>
      <c r="K11" s="5"/>
      <c r="L11" s="20"/>
      <c r="M11" s="20"/>
      <c r="N11" s="21"/>
      <c r="O11" s="20"/>
      <c r="P11" s="20"/>
      <c r="Q11" s="21"/>
      <c r="R11" s="20"/>
      <c r="S11" s="5"/>
      <c r="T11" s="21"/>
      <c r="U11" s="36"/>
    </row>
    <row r="12" spans="1:21" ht="14.25" customHeight="1" x14ac:dyDescent="0.2">
      <c r="A12" s="33" t="s">
        <v>22</v>
      </c>
      <c r="B12" s="56"/>
      <c r="C12" s="84">
        <f>IF((B11+B12&gt;=160),160,(B11+B12))</f>
        <v>0</v>
      </c>
      <c r="D12" s="63">
        <f>SUM(D10+B11+B12)</f>
        <v>0</v>
      </c>
      <c r="E12" s="22" t="str">
        <f>IF((F10+B11+B12&gt;=160),"Q","N")</f>
        <v>N</v>
      </c>
      <c r="F12" s="57">
        <f>IF((B11+B12+F10&gt;=160),(F10+C12-160),(B11+B12+F10))</f>
        <v>0</v>
      </c>
      <c r="G12" s="7">
        <f>IF(E12="Q",(G10+1),G10)</f>
        <v>0</v>
      </c>
      <c r="H12" s="2">
        <f>SUM(H10+C12)</f>
        <v>0</v>
      </c>
      <c r="I12" s="70">
        <f>SUM(I10+B11+B12)</f>
        <v>0</v>
      </c>
      <c r="J12" s="21"/>
      <c r="K12" s="2"/>
      <c r="L12" s="2">
        <f>SUM((L10+J11+J12)-K12)</f>
        <v>0</v>
      </c>
      <c r="M12" s="2">
        <f>IF(E10="Q",O10+8,O10)</f>
        <v>0</v>
      </c>
      <c r="N12" s="21"/>
      <c r="O12" s="2">
        <f>(M12-(N11+N12))</f>
        <v>0</v>
      </c>
      <c r="P12" s="2">
        <f>IF(E10="Q",R10+7,R10)</f>
        <v>0</v>
      </c>
      <c r="Q12" s="21"/>
      <c r="R12" s="2">
        <f>(P12-(Q11+Q12))</f>
        <v>0</v>
      </c>
      <c r="S12" s="2">
        <f>(U10)</f>
        <v>0</v>
      </c>
      <c r="T12" s="21"/>
      <c r="U12" s="34">
        <f>(S12-(T11+T12))</f>
        <v>0</v>
      </c>
    </row>
    <row r="13" spans="1:21" ht="14.25" customHeight="1" x14ac:dyDescent="0.2">
      <c r="A13" s="35"/>
      <c r="B13" s="56"/>
      <c r="C13" s="85"/>
      <c r="D13" s="64"/>
      <c r="E13" s="20"/>
      <c r="F13" s="58"/>
      <c r="G13" s="5"/>
      <c r="H13" s="20"/>
      <c r="I13" s="71"/>
      <c r="J13" s="21"/>
      <c r="K13" s="5"/>
      <c r="L13" s="20"/>
      <c r="M13" s="20"/>
      <c r="N13" s="21"/>
      <c r="O13" s="20"/>
      <c r="P13" s="20"/>
      <c r="Q13" s="21"/>
      <c r="R13" s="20"/>
      <c r="S13" s="5"/>
      <c r="T13" s="21"/>
      <c r="U13" s="36"/>
    </row>
    <row r="14" spans="1:21" ht="14.25" customHeight="1" x14ac:dyDescent="0.2">
      <c r="A14" s="33" t="s">
        <v>23</v>
      </c>
      <c r="B14" s="56"/>
      <c r="C14" s="84">
        <f>IF((B13+B14&gt;=160),160,(B13+B14))</f>
        <v>0</v>
      </c>
      <c r="D14" s="63">
        <f>SUM(D12+B13+B14)</f>
        <v>0</v>
      </c>
      <c r="E14" s="22" t="str">
        <f>IF((F12+B13+B14&gt;=160),"Q","N")</f>
        <v>N</v>
      </c>
      <c r="F14" s="57">
        <f>IF((B13+B14+F12&gt;=160),(F12+C14-160),(B13+B14+F12))</f>
        <v>0</v>
      </c>
      <c r="G14" s="7">
        <f>IF(E14="Q",(G12+1),G12)</f>
        <v>0</v>
      </c>
      <c r="H14" s="2">
        <f>SUM(H12+C14)</f>
        <v>0</v>
      </c>
      <c r="I14" s="70">
        <f>SUM(I12+B13+B14)</f>
        <v>0</v>
      </c>
      <c r="J14" s="21"/>
      <c r="K14" s="2"/>
      <c r="L14" s="2">
        <f>SUM((L12+J13+J14)-K14)</f>
        <v>0</v>
      </c>
      <c r="M14" s="2">
        <f>IF(E12="Q",O12+8,O12)</f>
        <v>0</v>
      </c>
      <c r="N14" s="21"/>
      <c r="O14" s="2">
        <f>(M14-(N13+N14))</f>
        <v>0</v>
      </c>
      <c r="P14" s="2">
        <f>IF(E12="Q",R12+7,R12)</f>
        <v>0</v>
      </c>
      <c r="Q14" s="21"/>
      <c r="R14" s="2">
        <f>(P14-(Q13+Q14))</f>
        <v>0</v>
      </c>
      <c r="S14" s="2">
        <f>(U12)</f>
        <v>0</v>
      </c>
      <c r="T14" s="21"/>
      <c r="U14" s="34">
        <f>(S14-(T13+T14))</f>
        <v>0</v>
      </c>
    </row>
    <row r="15" spans="1:21" ht="14.25" customHeight="1" x14ac:dyDescent="0.2">
      <c r="A15" s="35"/>
      <c r="B15" s="56"/>
      <c r="C15" s="85"/>
      <c r="D15" s="64"/>
      <c r="E15" s="20"/>
      <c r="F15" s="58"/>
      <c r="G15" s="5"/>
      <c r="H15" s="20"/>
      <c r="I15" s="71"/>
      <c r="J15" s="21"/>
      <c r="K15" s="5"/>
      <c r="L15" s="20"/>
      <c r="M15" s="20"/>
      <c r="N15" s="21"/>
      <c r="O15" s="20"/>
      <c r="P15" s="20"/>
      <c r="Q15" s="21"/>
      <c r="R15" s="20"/>
      <c r="S15" s="5"/>
      <c r="T15" s="21"/>
      <c r="U15" s="36"/>
    </row>
    <row r="16" spans="1:21" ht="14.25" customHeight="1" x14ac:dyDescent="0.2">
      <c r="A16" s="33" t="s">
        <v>24</v>
      </c>
      <c r="B16" s="56"/>
      <c r="C16" s="84">
        <f>IF((B15+B16&gt;=160),160,(B15+B16))</f>
        <v>0</v>
      </c>
      <c r="D16" s="63">
        <f>SUM(D14+B15+B16)</f>
        <v>0</v>
      </c>
      <c r="E16" s="22" t="str">
        <f>IF((F14+B15+B16&gt;=160),"Q","N")</f>
        <v>N</v>
      </c>
      <c r="F16" s="57">
        <f>IF((B15+B16+F14&gt;=160),(F14+C16-160),(B15+B16+F14))</f>
        <v>0</v>
      </c>
      <c r="G16" s="7">
        <f>IF(E16="Q",(G14+1),G14)</f>
        <v>0</v>
      </c>
      <c r="H16" s="2">
        <f>SUM(H14+C16)</f>
        <v>0</v>
      </c>
      <c r="I16" s="70">
        <f>SUM(I14+B15+B16)</f>
        <v>0</v>
      </c>
      <c r="J16" s="21"/>
      <c r="K16" s="2"/>
      <c r="L16" s="2">
        <f>SUM((L14+J15+J16)-K16)</f>
        <v>0</v>
      </c>
      <c r="M16" s="2">
        <f>IF(E14="Q",O14+8,O14)</f>
        <v>0</v>
      </c>
      <c r="N16" s="21"/>
      <c r="O16" s="2">
        <f>(M16-(N15+N16))</f>
        <v>0</v>
      </c>
      <c r="P16" s="2">
        <f>IF(E14="Q",R14+7,R14)</f>
        <v>0</v>
      </c>
      <c r="Q16" s="21"/>
      <c r="R16" s="2">
        <f>(P16-(Q15+Q16))</f>
        <v>0</v>
      </c>
      <c r="S16" s="2">
        <f>(U14)</f>
        <v>0</v>
      </c>
      <c r="T16" s="21"/>
      <c r="U16" s="34">
        <f>(S16-(T15+T16))</f>
        <v>0</v>
      </c>
    </row>
    <row r="17" spans="1:21" ht="14.25" customHeight="1" x14ac:dyDescent="0.2">
      <c r="A17" s="35"/>
      <c r="B17" s="56"/>
      <c r="C17" s="85"/>
      <c r="D17" s="64"/>
      <c r="E17" s="20"/>
      <c r="F17" s="58"/>
      <c r="G17" s="5"/>
      <c r="H17" s="20"/>
      <c r="I17" s="71"/>
      <c r="J17" s="21"/>
      <c r="K17" s="5"/>
      <c r="L17" s="20"/>
      <c r="M17" s="20"/>
      <c r="N17" s="21"/>
      <c r="O17" s="20"/>
      <c r="P17" s="20"/>
      <c r="Q17" s="21"/>
      <c r="R17" s="20"/>
      <c r="S17" s="5"/>
      <c r="T17" s="21"/>
      <c r="U17" s="36"/>
    </row>
    <row r="18" spans="1:21" ht="14.25" customHeight="1" thickBot="1" x14ac:dyDescent="0.25">
      <c r="A18" s="33" t="s">
        <v>25</v>
      </c>
      <c r="B18" s="56"/>
      <c r="C18" s="84">
        <f>IF((B17+B18&gt;=160),160,(B17+B18))</f>
        <v>0</v>
      </c>
      <c r="D18" s="63">
        <f>SUM(D16+B17+B18)</f>
        <v>0</v>
      </c>
      <c r="E18" s="22" t="str">
        <f>IF((F16+B17+B18&gt;=160),"Q","N")</f>
        <v>N</v>
      </c>
      <c r="F18" s="57">
        <f>IF((B17+B18+F16&gt;=160),(F16+C18-160),(B17+B18+F16))</f>
        <v>0</v>
      </c>
      <c r="G18" s="7">
        <f>IF(E18="Q",(G16+1),G16)</f>
        <v>0</v>
      </c>
      <c r="H18" s="2">
        <f>SUM(H16+C18)</f>
        <v>0</v>
      </c>
      <c r="I18" s="72">
        <f>SUM(I16+B17+B18)</f>
        <v>0</v>
      </c>
      <c r="J18" s="21"/>
      <c r="K18" s="2"/>
      <c r="L18" s="2">
        <f>SUM((L16+J17+J18)-K18)</f>
        <v>0</v>
      </c>
      <c r="M18" s="2">
        <f>IF(E16="Q",O16+8,O16)</f>
        <v>0</v>
      </c>
      <c r="N18" s="21"/>
      <c r="O18" s="2">
        <f>(M18-(N17+N18))</f>
        <v>0</v>
      </c>
      <c r="P18" s="2">
        <f>IF(E16="Q",R16+7,R16)</f>
        <v>0</v>
      </c>
      <c r="Q18" s="21"/>
      <c r="R18" s="2">
        <f>(P18-(Q17+Q18))</f>
        <v>0</v>
      </c>
      <c r="S18" s="2">
        <f>(U16)</f>
        <v>0</v>
      </c>
      <c r="T18" s="21"/>
      <c r="U18" s="34">
        <f>(S18-(T17+T18))</f>
        <v>0</v>
      </c>
    </row>
    <row r="19" spans="1:21" ht="14.25" customHeight="1" thickTop="1" x14ac:dyDescent="0.2">
      <c r="A19" s="35"/>
      <c r="B19" s="56"/>
      <c r="C19" s="86"/>
      <c r="D19" s="64"/>
      <c r="E19" s="20"/>
      <c r="F19" s="58"/>
      <c r="G19" s="20"/>
      <c r="H19" s="78"/>
      <c r="I19" s="73"/>
      <c r="J19" s="21"/>
      <c r="K19" s="5"/>
      <c r="L19" s="1"/>
      <c r="M19" s="20"/>
      <c r="N19" s="21"/>
      <c r="O19" s="20"/>
      <c r="P19" s="20"/>
      <c r="Q19" s="21"/>
      <c r="R19" s="20"/>
      <c r="S19" s="5"/>
      <c r="T19" s="21"/>
      <c r="U19" s="36"/>
    </row>
    <row r="20" spans="1:21" ht="14.25" customHeight="1" x14ac:dyDescent="0.2">
      <c r="A20" s="33" t="s">
        <v>26</v>
      </c>
      <c r="B20" s="56"/>
      <c r="C20" s="84">
        <f>IF((B19+B20&gt;=160),160,(B19+B20))</f>
        <v>0</v>
      </c>
      <c r="D20" s="63">
        <f>SUM(D18+B19+B20)</f>
        <v>0</v>
      </c>
      <c r="E20" s="22" t="str">
        <f>IF((F18+B19+B20&gt;=160),"Q","N")</f>
        <v>N</v>
      </c>
      <c r="F20" s="57">
        <f>IF((B19+B20+F18&gt;=160),(F18+C20-160),(B19+B20+F18))</f>
        <v>0</v>
      </c>
      <c r="G20" s="7">
        <f>IF(E20="Q",(G18+1),G18)</f>
        <v>0</v>
      </c>
      <c r="H20" s="2">
        <f>SUM(H18+C20)</f>
        <v>0</v>
      </c>
      <c r="I20" s="70">
        <f>SUM(B19:B20)</f>
        <v>0</v>
      </c>
      <c r="J20" s="21"/>
      <c r="K20" s="2"/>
      <c r="L20" s="2">
        <f>SUM((L18+J19+J20)-K20)</f>
        <v>0</v>
      </c>
      <c r="M20" s="2">
        <f>IF(E18="Q",O18+8,O18)</f>
        <v>0</v>
      </c>
      <c r="N20" s="21"/>
      <c r="O20" s="2">
        <f>(M20-(N19+N20))</f>
        <v>0</v>
      </c>
      <c r="P20" s="2">
        <f>IF(E18="Q",R18+7,R18)</f>
        <v>0</v>
      </c>
      <c r="Q20" s="21"/>
      <c r="R20" s="2">
        <f>(P20-(Q19+Q20))</f>
        <v>0</v>
      </c>
      <c r="S20" s="2">
        <f>(U18+1)</f>
        <v>1</v>
      </c>
      <c r="T20" s="21"/>
      <c r="U20" s="34">
        <f>(S20-(T19+T20))</f>
        <v>1</v>
      </c>
    </row>
    <row r="21" spans="1:21" ht="14.25" customHeight="1" x14ac:dyDescent="0.2">
      <c r="A21" s="35"/>
      <c r="B21" s="56"/>
      <c r="C21" s="86"/>
      <c r="D21" s="65"/>
      <c r="E21" s="20"/>
      <c r="F21" s="58"/>
      <c r="G21" s="20"/>
      <c r="H21" s="77"/>
      <c r="I21" s="74"/>
      <c r="J21" s="21"/>
      <c r="K21" s="20"/>
      <c r="L21" s="5"/>
      <c r="M21" s="20"/>
      <c r="N21" s="21"/>
      <c r="O21" s="20"/>
      <c r="P21" s="20"/>
      <c r="Q21" s="21"/>
      <c r="R21" s="20"/>
      <c r="S21" s="5"/>
      <c r="T21" s="21"/>
      <c r="U21" s="36"/>
    </row>
    <row r="22" spans="1:21" ht="14.25" customHeight="1" x14ac:dyDescent="0.2">
      <c r="A22" s="37" t="s">
        <v>27</v>
      </c>
      <c r="B22" s="56"/>
      <c r="C22" s="84">
        <f>IF((B21+B22&gt;=160),160,(B21+B22))</f>
        <v>0</v>
      </c>
      <c r="D22" s="63">
        <f>SUM(D20+B21+B22)</f>
        <v>0</v>
      </c>
      <c r="E22" s="22" t="str">
        <f>IF((F20+B21+B22&gt;=160),"Q","N")</f>
        <v>N</v>
      </c>
      <c r="F22" s="57">
        <f>IF((B21+B22+F20&gt;=160),(F20+C22-160),(B21+B22+F20))</f>
        <v>0</v>
      </c>
      <c r="G22" s="7">
        <f>IF(E22="Q",(G20+1),G20)</f>
        <v>0</v>
      </c>
      <c r="H22" s="2">
        <f>SUM(H20+C22)</f>
        <v>0</v>
      </c>
      <c r="I22" s="70">
        <f>SUM(I20+B21+B22)</f>
        <v>0</v>
      </c>
      <c r="J22" s="21"/>
      <c r="K22" s="2"/>
      <c r="L22" s="2">
        <f>SUM((L20+J21+J22)-K22)</f>
        <v>0</v>
      </c>
      <c r="M22" s="2">
        <f>IF(E20="Q",O20+8,O20)</f>
        <v>0</v>
      </c>
      <c r="N22" s="21"/>
      <c r="O22" s="2">
        <f>(M22-(N21+N22))</f>
        <v>0</v>
      </c>
      <c r="P22" s="2">
        <f>IF(E20="Q",R20+7,R20)</f>
        <v>0</v>
      </c>
      <c r="Q22" s="21"/>
      <c r="R22" s="2">
        <f>(P22-(Q21+Q22))</f>
        <v>0</v>
      </c>
      <c r="S22" s="2">
        <f>(U20)</f>
        <v>1</v>
      </c>
      <c r="T22" s="21"/>
      <c r="U22" s="34">
        <f>(S22-(T21+T22))</f>
        <v>1</v>
      </c>
    </row>
    <row r="23" spans="1:21" ht="14.25" customHeight="1" x14ac:dyDescent="0.2">
      <c r="A23" s="35"/>
      <c r="B23" s="56"/>
      <c r="C23" s="86"/>
      <c r="D23" s="65"/>
      <c r="E23" s="20"/>
      <c r="F23" s="58"/>
      <c r="G23" s="20"/>
      <c r="H23" s="5"/>
      <c r="I23" s="71"/>
      <c r="J23" s="21"/>
      <c r="K23" s="1"/>
      <c r="L23" s="20"/>
      <c r="M23" s="20"/>
      <c r="N23" s="21"/>
      <c r="O23" s="20"/>
      <c r="P23" s="20"/>
      <c r="Q23" s="21"/>
      <c r="R23" s="20"/>
      <c r="S23" s="20"/>
      <c r="T23" s="21"/>
      <c r="U23" s="36"/>
    </row>
    <row r="24" spans="1:21" ht="14.25" customHeight="1" x14ac:dyDescent="0.2">
      <c r="A24" s="33" t="s">
        <v>28</v>
      </c>
      <c r="B24" s="56"/>
      <c r="C24" s="84">
        <f>IF((B23+B24&gt;=160),160,(B23+B24))</f>
        <v>0</v>
      </c>
      <c r="D24" s="63">
        <f>SUM(D22+B23+B24)</f>
        <v>0</v>
      </c>
      <c r="E24" s="22" t="str">
        <f>IF((F22+B23+B24&gt;=160),"Q","N")</f>
        <v>N</v>
      </c>
      <c r="F24" s="57">
        <f>IF((B23+B24+F22&gt;=160),(F22+C24-160),(B23+B24+F22))</f>
        <v>0</v>
      </c>
      <c r="G24" s="7">
        <f>IF(E24="Q",(G22+1),G22)</f>
        <v>0</v>
      </c>
      <c r="H24" s="2">
        <f>SUM(H22+C24)</f>
        <v>0</v>
      </c>
      <c r="I24" s="70">
        <f>SUM(I22+B23+B24)</f>
        <v>0</v>
      </c>
      <c r="J24" s="21"/>
      <c r="K24" s="2"/>
      <c r="L24" s="2">
        <f>SUM((L22+J23+J24)-K24)</f>
        <v>0</v>
      </c>
      <c r="M24" s="2">
        <f>IF(E22="Q",O22+8,O22)</f>
        <v>0</v>
      </c>
      <c r="N24" s="21"/>
      <c r="O24" s="2">
        <f>(M24-(N23+N24))</f>
        <v>0</v>
      </c>
      <c r="P24" s="2">
        <f>IF(E22="Q",R22+7,R22)</f>
        <v>0</v>
      </c>
      <c r="Q24" s="21"/>
      <c r="R24" s="2">
        <f>(P24-(Q23+Q24))</f>
        <v>0</v>
      </c>
      <c r="S24" s="2">
        <f>(U22)</f>
        <v>1</v>
      </c>
      <c r="T24" s="21"/>
      <c r="U24" s="34">
        <f>(S24-(T23+T24))</f>
        <v>1</v>
      </c>
    </row>
    <row r="25" spans="1:21" ht="14.25" customHeight="1" x14ac:dyDescent="0.2">
      <c r="A25" s="35"/>
      <c r="B25" s="56"/>
      <c r="C25" s="85"/>
      <c r="D25" s="65"/>
      <c r="E25" s="20"/>
      <c r="F25" s="58"/>
      <c r="G25" s="20"/>
      <c r="H25" s="5"/>
      <c r="I25" s="71"/>
      <c r="J25" s="21"/>
      <c r="K25" s="1"/>
      <c r="L25" s="20"/>
      <c r="M25" s="20"/>
      <c r="N25" s="21"/>
      <c r="O25" s="20"/>
      <c r="P25" s="20"/>
      <c r="Q25" s="21"/>
      <c r="R25" s="20"/>
      <c r="S25" s="20"/>
      <c r="T25" s="21"/>
      <c r="U25" s="36"/>
    </row>
    <row r="26" spans="1:21" ht="14.25" customHeight="1" x14ac:dyDescent="0.2">
      <c r="A26" s="33" t="s">
        <v>29</v>
      </c>
      <c r="B26" s="56"/>
      <c r="C26" s="84">
        <f>IF((B25+B26&gt;=160),160,(B25+B26))</f>
        <v>0</v>
      </c>
      <c r="D26" s="63">
        <f>SUM(D24+B25+B26)</f>
        <v>0</v>
      </c>
      <c r="E26" s="22" t="str">
        <f>IF((F24+B25+B26&gt;=160),"Q","N")</f>
        <v>N</v>
      </c>
      <c r="F26" s="57">
        <f>IF((B25+B26+F24&gt;=160),(F24+C26-160),(B25+B26+F24))</f>
        <v>0</v>
      </c>
      <c r="G26" s="7">
        <f>IF(E26="Q",(G24+1),G24)</f>
        <v>0</v>
      </c>
      <c r="H26" s="2">
        <f>SUM(H24+C26)</f>
        <v>0</v>
      </c>
      <c r="I26" s="70">
        <f>SUM(I24+B25+B26)</f>
        <v>0</v>
      </c>
      <c r="J26" s="21"/>
      <c r="K26" s="2"/>
      <c r="L26" s="2">
        <f>SUM((L24+J25+J26)-K26)</f>
        <v>0</v>
      </c>
      <c r="M26" s="2">
        <f>IF(E24="Q",O24+8,O24)</f>
        <v>0</v>
      </c>
      <c r="N26" s="21"/>
      <c r="O26" s="2">
        <f>(M26-(N25+N26))</f>
        <v>0</v>
      </c>
      <c r="P26" s="2">
        <f>IF(E24="Q",R24+7,R24)</f>
        <v>0</v>
      </c>
      <c r="Q26" s="21"/>
      <c r="R26" s="2">
        <f>(P26-(Q25+Q26))</f>
        <v>0</v>
      </c>
      <c r="S26" s="2">
        <f>(U24)</f>
        <v>1</v>
      </c>
      <c r="T26" s="21"/>
      <c r="U26" s="34">
        <f>(S26-(T25+T26))</f>
        <v>1</v>
      </c>
    </row>
    <row r="27" spans="1:21" ht="14.25" customHeight="1" x14ac:dyDescent="0.2">
      <c r="A27" s="35"/>
      <c r="B27" s="56"/>
      <c r="C27" s="85"/>
      <c r="D27" s="65"/>
      <c r="E27" s="20"/>
      <c r="F27" s="58"/>
      <c r="G27" s="20"/>
      <c r="H27" s="77"/>
      <c r="I27" s="71"/>
      <c r="J27" s="21"/>
      <c r="K27" s="1"/>
      <c r="L27" s="20"/>
      <c r="M27" s="20"/>
      <c r="N27" s="21"/>
      <c r="O27" s="20"/>
      <c r="P27" s="20"/>
      <c r="Q27" s="21"/>
      <c r="R27" s="20"/>
      <c r="S27" s="20"/>
      <c r="T27" s="21"/>
      <c r="U27" s="36"/>
    </row>
    <row r="28" spans="1:21" ht="14.25" customHeight="1" x14ac:dyDescent="0.2">
      <c r="A28" s="33" t="s">
        <v>30</v>
      </c>
      <c r="B28" s="56"/>
      <c r="C28" s="84">
        <f>IF((B27+B28&gt;=160),160,(B27+B28))</f>
        <v>0</v>
      </c>
      <c r="D28" s="63">
        <f>SUM(D26+B27+B28)</f>
        <v>0</v>
      </c>
      <c r="E28" s="22" t="str">
        <f>IF((F26+B27+B28&gt;=160),"Q","N")</f>
        <v>N</v>
      </c>
      <c r="F28" s="57">
        <f>IF((B27+B28+F26&gt;=160),(F26+C28-160),(B27+B28+F26))</f>
        <v>0</v>
      </c>
      <c r="G28" s="7">
        <f>IF(E28="Q",(G26+1),G26)</f>
        <v>0</v>
      </c>
      <c r="H28" s="2">
        <f>SUM(H26+C28)</f>
        <v>0</v>
      </c>
      <c r="I28" s="70">
        <f>SUM(I26+B27+B28)</f>
        <v>0</v>
      </c>
      <c r="J28" s="21"/>
      <c r="K28" s="2"/>
      <c r="L28" s="2">
        <f>SUM((L26+J27+J28)-K28)</f>
        <v>0</v>
      </c>
      <c r="M28" s="2">
        <f>IF(E26="Q",O26+8,O26)</f>
        <v>0</v>
      </c>
      <c r="N28" s="21"/>
      <c r="O28" s="2">
        <f>(M28-(N27+N28))</f>
        <v>0</v>
      </c>
      <c r="P28" s="2">
        <f>IF(E26="Q",R26+7,R26)</f>
        <v>0</v>
      </c>
      <c r="Q28" s="21"/>
      <c r="R28" s="2">
        <f>(P28-(Q27+Q28))</f>
        <v>0</v>
      </c>
      <c r="S28" s="2">
        <f>(U26)</f>
        <v>1</v>
      </c>
      <c r="T28" s="21"/>
      <c r="U28" s="34">
        <f>(S28-(T27+T28))</f>
        <v>1</v>
      </c>
    </row>
    <row r="29" spans="1:21" ht="14.25" customHeight="1" x14ac:dyDescent="0.2">
      <c r="A29" s="37"/>
      <c r="B29" s="56"/>
      <c r="C29" s="87"/>
      <c r="D29" s="66"/>
      <c r="E29" s="1"/>
      <c r="F29" s="58"/>
      <c r="G29" s="1"/>
      <c r="H29" s="6"/>
      <c r="I29" s="73"/>
      <c r="J29" s="21"/>
      <c r="K29" s="1"/>
      <c r="L29" s="1"/>
      <c r="M29" s="1"/>
      <c r="N29" s="21"/>
      <c r="O29" s="1"/>
      <c r="P29" s="1"/>
      <c r="Q29" s="21"/>
      <c r="R29" s="1"/>
      <c r="S29" s="1"/>
      <c r="T29" s="21"/>
      <c r="U29" s="38"/>
    </row>
    <row r="30" spans="1:21" ht="14.25" customHeight="1" thickBot="1" x14ac:dyDescent="0.25">
      <c r="A30" s="27" t="s">
        <v>31</v>
      </c>
      <c r="B30" s="24"/>
      <c r="C30" s="88">
        <f>IF((B29+B30&gt;=160),160,(B29+B30))</f>
        <v>0</v>
      </c>
      <c r="D30" s="67">
        <f>SUM(D28+B29+B30)</f>
        <v>0</v>
      </c>
      <c r="E30" s="24" t="str">
        <f>IF((F28+B29+B30&gt;=160),"Q","N")</f>
        <v>N</v>
      </c>
      <c r="F30" s="59">
        <f>IF((B29+B30+F28&gt;=160),(F28+C30-160),(B29+B30+F28))</f>
        <v>0</v>
      </c>
      <c r="G30" s="10">
        <f>IF(E30="Q",(G28+1),G28)</f>
        <v>0</v>
      </c>
      <c r="H30" s="9">
        <f>SUM(H28+C30)</f>
        <v>0</v>
      </c>
      <c r="I30" s="75">
        <f>SUM(I28+B29+B30)</f>
        <v>0</v>
      </c>
      <c r="J30" s="9"/>
      <c r="K30" s="9"/>
      <c r="L30" s="9">
        <f>SUM((L28+J29+J30)-K30)</f>
        <v>0</v>
      </c>
      <c r="M30" s="9">
        <f>IF(E28="Q",O28+8,O28)</f>
        <v>0</v>
      </c>
      <c r="N30" s="9"/>
      <c r="O30" s="9">
        <f>(M30-(N29+N30))</f>
        <v>0</v>
      </c>
      <c r="P30" s="9">
        <f>IF(E28="Q",R28+7,R28)</f>
        <v>0</v>
      </c>
      <c r="Q30" s="9"/>
      <c r="R30" s="9">
        <f>(P30-(Q29+Q30))</f>
        <v>0</v>
      </c>
      <c r="S30" s="9">
        <f>(U28)</f>
        <v>1</v>
      </c>
      <c r="T30" s="9"/>
      <c r="U30" s="39">
        <f>(S30-(T29+T30))</f>
        <v>1</v>
      </c>
    </row>
    <row r="31" spans="1:21" ht="13.5" thickTop="1" x14ac:dyDescent="0.2"/>
    <row r="32" spans="1:21" x14ac:dyDescent="0.2">
      <c r="A32" s="54" t="s">
        <v>39</v>
      </c>
      <c r="C32" s="89">
        <f>B3</f>
        <v>0</v>
      </c>
    </row>
    <row r="33" spans="7:7" x14ac:dyDescent="0.2">
      <c r="G33" s="90"/>
    </row>
  </sheetData>
  <mergeCells count="8">
    <mergeCell ref="A1:U1"/>
    <mergeCell ref="B4:D4"/>
    <mergeCell ref="J4:L4"/>
    <mergeCell ref="M4:O4"/>
    <mergeCell ref="P4:R4"/>
    <mergeCell ref="S4:U4"/>
    <mergeCell ref="B3:G3"/>
    <mergeCell ref="H3:J3"/>
  </mergeCells>
  <phoneticPr fontId="0" type="noConversion"/>
  <pageMargins left="0" right="0" top="1" bottom="0.25" header="0.5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>CDFA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Denice E. Davis</dc:creator>
  <cp:lastModifiedBy>Blincoe, Peggy@CDFA</cp:lastModifiedBy>
  <cp:lastPrinted>2007-11-07T22:25:03Z</cp:lastPrinted>
  <dcterms:created xsi:type="dcterms:W3CDTF">2002-01-07T23:51:18Z</dcterms:created>
  <dcterms:modified xsi:type="dcterms:W3CDTF">2019-02-20T16:29:28Z</dcterms:modified>
</cp:coreProperties>
</file>