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7970" windowHeight="6690" activeTab="2"/>
  </bookViews>
  <sheets>
    <sheet name="2006" sheetId="1" r:id="rId1"/>
    <sheet name="2007" sheetId="2" r:id="rId2"/>
    <sheet name="2008" sheetId="3" r:id="rId3"/>
    <sheet name="Sheet3" sheetId="4" r:id="rId4"/>
    <sheet name="Original" sheetId="5" r:id="rId5"/>
  </sheets>
  <definedNames>
    <definedName name="_xlnm.Print_Area" localSheetId="0">'2006'!$A$1:$O$23</definedName>
    <definedName name="_xlnm.Print_Area" localSheetId="1">'2007'!$A$1:$O$23</definedName>
    <definedName name="_xlnm.Print_Area" localSheetId="2">'2008'!$A$1:$N$23</definedName>
    <definedName name="_xlnm.Print_Area" localSheetId="4">'Original'!$A$1:$O$24</definedName>
  </definedNames>
  <calcPr fullCalcOnLoad="1"/>
</workbook>
</file>

<file path=xl/sharedStrings.xml><?xml version="1.0" encoding="utf-8"?>
<sst xmlns="http://schemas.openxmlformats.org/spreadsheetml/2006/main" count="146" uniqueCount="56">
  <si>
    <t xml:space="preserve">   DEPARTMENT OF FOOD &amp; AGRICULTURE</t>
  </si>
  <si>
    <t>MILK POOLING BRANCH</t>
  </si>
  <si>
    <t>SUMMARY OF TRANSFERS</t>
  </si>
  <si>
    <t>SALES BASED ON SOLIDS-NOT-FAT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</si>
  <si>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</si>
  <si>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</si>
  <si>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</si>
  <si>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</si>
  <si>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</si>
  <si>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</si>
  <si>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</si>
  <si>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</si>
  <si>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</si>
  <si>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</si>
  <si>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Total Quota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</si>
  <si>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</si>
  <si>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</si>
  <si>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</si>
  <si>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</si>
  <si>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</si>
  <si>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</si>
  <si>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</si>
  <si>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</si>
  <si>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</si>
  <si>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</si>
  <si>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</si>
  <si>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</si>
  <si>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</si>
  <si>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</si>
  <si>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</si>
  <si>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</si>
  <si>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</si>
  <si>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</si>
  <si>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</si>
  <si>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</si>
  <si>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</si>
  <si>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Number of Sellers</t>
  </si>
  <si>
    <t>Number of Buyers</t>
  </si>
  <si>
    <t>Number of Sales at 100%</t>
  </si>
  <si>
    <t>Sales Without Cows</t>
  </si>
  <si>
    <t>Sales With Cows</t>
  </si>
  <si>
    <t>Total Pounds</t>
  </si>
  <si>
    <t>Production
Base Fat
Transferred</t>
  </si>
  <si>
    <t>Production
Base SNF
Transferred</t>
  </si>
  <si>
    <t>Quota Fat
Transferred</t>
  </si>
  <si>
    <t>Quota SNF
Transferred</t>
  </si>
  <si>
    <t>Effective 1st of the Month</t>
  </si>
  <si>
    <t>December 2006 Corrected</t>
  </si>
  <si>
    <t>Reviseded 12-21-2006</t>
  </si>
  <si>
    <r>
      <t xml:space="preserve">MILK POOLING BRANCH
2006 MONTHLY
SUMMARY OF QUOTA TRANSFERS
(SALES BASED ON SOLIDS-NOT-FAT)
</t>
    </r>
    <r>
      <rPr>
        <b/>
        <i/>
        <sz val="14"/>
        <color indexed="10"/>
        <rFont val="Arial"/>
        <family val="2"/>
      </rPr>
      <t>REVISED 12-21-2006</t>
    </r>
  </si>
  <si>
    <t>MILK POOLING BRANCH
2007 MONTHLY
SUMMARY OF QUOTA TRANSFERS
(SALES BASED ON SOLIDS-NOT-FAT)</t>
  </si>
  <si>
    <t>Updated  12-11-2007</t>
  </si>
  <si>
    <t>December 2007</t>
  </si>
  <si>
    <r>
      <t>MILK POOLING BRANCH
2008 MONTHLY</t>
    </r>
    <r>
      <rPr>
        <b/>
        <sz val="14"/>
        <rFont val="Arial"/>
        <family val="2"/>
      </rPr>
      <t xml:space="preserve">
SUMMARY OF QUOTA TRANSFERS
(SALES BASED ON SOLIDS-NOT-FAT)</t>
    </r>
  </si>
  <si>
    <t>Updated  12-04-2008</t>
  </si>
  <si>
    <t>December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</si>
</sst>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[$-409]dddd\,\ mmmm\ dd\,\ yyyy"/>
    <numFmt numFmtId="167" formatCode="[$-409]mmmm\ d\,\ yyyy;@"/>
  </numFmts>
  <fonts count="17">
    <font>
      <sz val="10"/>
      <name val="Arial"/>
      <family val="0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 horizontal="center" vertical="center"/>
    </xf>
    <xf numFmtId="164" fontId="1" fillId="0" borderId="0" xfId="17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164" fontId="0" fillId="0" borderId="0" xfId="17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3" fontId="6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6" fontId="1" fillId="0" borderId="0" xfId="0" applyNumberFormat="1" applyFont="1" applyFill="1" applyBorder="1" applyAlignment="1">
      <alignment horizontal="center"/>
    </xf>
    <xf numFmtId="43" fontId="1" fillId="0" borderId="5" xfId="15" applyFont="1" applyFill="1" applyBorder="1" applyAlignment="1">
      <alignment/>
    </xf>
    <xf numFmtId="6" fontId="1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6" fontId="1" fillId="0" borderId="22" xfId="0" applyNumberFormat="1" applyFont="1" applyFill="1" applyBorder="1" applyAlignment="1">
      <alignment/>
    </xf>
    <xf numFmtId="6" fontId="1" fillId="0" borderId="22" xfId="0" applyNumberFormat="1" applyFont="1" applyFill="1" applyBorder="1" applyAlignment="1">
      <alignment horizontal="center" vertical="center"/>
    </xf>
    <xf numFmtId="6" fontId="1" fillId="0" borderId="22" xfId="0" applyNumberFormat="1" applyFont="1" applyFill="1" applyBorder="1" applyAlignment="1">
      <alignment horizontal="center"/>
    </xf>
    <xf numFmtId="43" fontId="1" fillId="0" borderId="22" xfId="15" applyFont="1" applyFill="1" applyBorder="1" applyAlignment="1">
      <alignment/>
    </xf>
    <xf numFmtId="43" fontId="1" fillId="0" borderId="23" xfId="15" applyFont="1" applyFill="1" applyBorder="1" applyAlignment="1">
      <alignment/>
    </xf>
    <xf numFmtId="0" fontId="0" fillId="0" borderId="0" xfId="0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164" fontId="1" fillId="0" borderId="0" xfId="17" applyNumberFormat="1" applyFont="1" applyFill="1" applyBorder="1" applyAlignment="1">
      <alignment horizontal="right" vertical="center"/>
    </xf>
    <xf numFmtId="164" fontId="1" fillId="0" borderId="0" xfId="1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17" applyNumberForma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 horizontal="right"/>
    </xf>
    <xf numFmtId="6" fontId="1" fillId="0" borderId="25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 horizontal="right" vertical="center"/>
    </xf>
    <xf numFmtId="6" fontId="1" fillId="0" borderId="2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7" fillId="0" borderId="24" xfId="0" applyFont="1" applyFill="1" applyBorder="1" applyAlignment="1">
      <alignment/>
    </xf>
    <xf numFmtId="43" fontId="1" fillId="0" borderId="24" xfId="15" applyFont="1" applyFill="1" applyBorder="1" applyAlignment="1">
      <alignment/>
    </xf>
    <xf numFmtId="43" fontId="1" fillId="0" borderId="25" xfId="15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11" fillId="0" borderId="24" xfId="0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left"/>
    </xf>
    <xf numFmtId="6" fontId="12" fillId="0" borderId="24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/>
    </xf>
    <xf numFmtId="43" fontId="13" fillId="0" borderId="0" xfId="15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167" fontId="0" fillId="0" borderId="0" xfId="15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6" fontId="1" fillId="0" borderId="0" xfId="0" applyNumberFormat="1" applyFont="1" applyBorder="1" applyAlignment="1">
      <alignment horizontal="right" vertical="center"/>
    </xf>
    <xf numFmtId="43" fontId="1" fillId="0" borderId="24" xfId="15" applyFont="1" applyFill="1" applyBorder="1" applyAlignment="1">
      <alignment horizontal="right" vertical="center"/>
    </xf>
    <xf numFmtId="43" fontId="1" fillId="0" borderId="25" xfId="15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6" fontId="1" fillId="0" borderId="23" xfId="0" applyNumberFormat="1" applyFont="1" applyFill="1" applyBorder="1" applyAlignment="1">
      <alignment horizontal="right" vertical="center"/>
    </xf>
    <xf numFmtId="6" fontId="1" fillId="0" borderId="24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vertical="center"/>
    </xf>
    <xf numFmtId="6" fontId="1" fillId="0" borderId="29" xfId="0" applyNumberFormat="1" applyFont="1" applyFill="1" applyBorder="1" applyAlignment="1">
      <alignment horizontal="right" vertical="center"/>
    </xf>
    <xf numFmtId="43" fontId="1" fillId="0" borderId="24" xfId="15" applyFont="1" applyBorder="1" applyAlignment="1">
      <alignment horizontal="right" vertical="center"/>
    </xf>
    <xf numFmtId="6" fontId="11" fillId="0" borderId="24" xfId="0" applyNumberFormat="1" applyFont="1" applyFill="1" applyBorder="1" applyAlignment="1">
      <alignment horizontal="right" vertical="center"/>
    </xf>
    <xf numFmtId="6" fontId="1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C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A6CAF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0" zoomScaleNormal="80" workbookViewId="0" topLeftCell="A1">
      <selection activeCell="J26" sqref="J26"/>
    </sheetView>
  </sheetViews>
  <sheetFormatPr defaultColWidth="9.140625" defaultRowHeight="12.75"/>
  <cols>
    <col min="1" max="1" width="16.7109375" style="0" customWidth="1"/>
    <col min="2" max="4" width="12.7109375" style="22" customWidth="1"/>
    <col min="5" max="10" width="10.7109375" style="78" customWidth="1"/>
    <col min="11" max="14" width="20.7109375" style="0" customWidth="1"/>
    <col min="15" max="15" width="2.7109375" style="0" customWidth="1"/>
  </cols>
  <sheetData>
    <row r="1" spans="1:14" ht="12.75">
      <c r="A1" s="132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47.25" customHeight="1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1.75" customHeight="1" thickBot="1">
      <c r="A6" s="137" t="s">
        <v>46</v>
      </c>
      <c r="B6" s="134" t="s">
        <v>36</v>
      </c>
      <c r="C6" s="137" t="s">
        <v>37</v>
      </c>
      <c r="D6" s="137" t="s">
        <v>38</v>
      </c>
      <c r="E6" s="142" t="s">
        <v>39</v>
      </c>
      <c r="F6" s="143"/>
      <c r="G6" s="144"/>
      <c r="H6" s="142" t="s">
        <v>40</v>
      </c>
      <c r="I6" s="143"/>
      <c r="J6" s="144"/>
      <c r="K6" s="148" t="s">
        <v>41</v>
      </c>
      <c r="L6" s="149"/>
      <c r="M6" s="148" t="s">
        <v>41</v>
      </c>
      <c r="N6" s="149"/>
    </row>
    <row r="7" spans="1:14" ht="18" customHeight="1" thickBot="1">
      <c r="A7" s="138"/>
      <c r="B7" s="135"/>
      <c r="C7" s="138"/>
      <c r="D7" s="140"/>
      <c r="E7" s="145"/>
      <c r="F7" s="146"/>
      <c r="G7" s="147"/>
      <c r="H7" s="145"/>
      <c r="I7" s="146"/>
      <c r="J7" s="147"/>
      <c r="K7" s="137" t="s">
        <v>42</v>
      </c>
      <c r="L7" s="137" t="s">
        <v>44</v>
      </c>
      <c r="M7" s="137" t="s">
        <v>43</v>
      </c>
      <c r="N7" s="137" t="s">
        <v>45</v>
      </c>
    </row>
    <row r="8" spans="1:14" ht="35.25" customHeight="1" thickBot="1">
      <c r="A8" s="139"/>
      <c r="B8" s="136"/>
      <c r="C8" s="139"/>
      <c r="D8" s="141"/>
      <c r="E8" s="105" t="s">
        <v>18</v>
      </c>
      <c r="F8" s="105" t="s">
        <v>19</v>
      </c>
      <c r="G8" s="105" t="s">
        <v>20</v>
      </c>
      <c r="H8" s="105" t="s">
        <v>18</v>
      </c>
      <c r="I8" s="105" t="s">
        <v>19</v>
      </c>
      <c r="J8" s="105" t="s">
        <v>20</v>
      </c>
      <c r="K8" s="139"/>
      <c r="L8" s="139"/>
      <c r="M8" s="139"/>
      <c r="N8" s="139"/>
    </row>
    <row r="9" spans="1:14" ht="19.5" customHeight="1">
      <c r="A9" s="106">
        <v>2006</v>
      </c>
      <c r="B9" s="99"/>
      <c r="C9" s="90"/>
      <c r="D9" s="90"/>
      <c r="E9" s="93"/>
      <c r="F9" s="93"/>
      <c r="G9" s="93"/>
      <c r="H9" s="93"/>
      <c r="I9" s="93"/>
      <c r="J9" s="93"/>
      <c r="K9" s="102"/>
      <c r="L9" s="102"/>
      <c r="M9" s="102"/>
      <c r="N9" s="102"/>
    </row>
    <row r="10" spans="1:14" ht="19.5" customHeight="1">
      <c r="A10" s="107" t="s">
        <v>23</v>
      </c>
      <c r="B10" s="98">
        <v>10</v>
      </c>
      <c r="C10" s="91">
        <v>11</v>
      </c>
      <c r="D10" s="91">
        <v>9</v>
      </c>
      <c r="E10" s="94">
        <v>475</v>
      </c>
      <c r="F10" s="94">
        <v>494</v>
      </c>
      <c r="G10" s="94">
        <v>543</v>
      </c>
      <c r="H10" s="94">
        <v>462</v>
      </c>
      <c r="I10" s="94">
        <v>481</v>
      </c>
      <c r="J10" s="94">
        <v>491</v>
      </c>
      <c r="K10" s="103">
        <v>3287.67</v>
      </c>
      <c r="L10" s="103">
        <v>3385.11</v>
      </c>
      <c r="M10" s="103">
        <v>7743.77</v>
      </c>
      <c r="N10" s="103">
        <v>8020.75</v>
      </c>
    </row>
    <row r="11" spans="1:14" ht="19.5" customHeight="1">
      <c r="A11" s="107" t="s">
        <v>24</v>
      </c>
      <c r="B11" s="98">
        <v>2</v>
      </c>
      <c r="C11" s="91">
        <v>5</v>
      </c>
      <c r="D11" s="91">
        <v>2</v>
      </c>
      <c r="E11" s="94">
        <v>475</v>
      </c>
      <c r="F11" s="94">
        <v>495</v>
      </c>
      <c r="G11" s="94">
        <v>500</v>
      </c>
      <c r="H11" s="96">
        <v>0</v>
      </c>
      <c r="I11" s="94">
        <v>0</v>
      </c>
      <c r="J11" s="94">
        <v>0</v>
      </c>
      <c r="K11" s="103">
        <v>1815.65</v>
      </c>
      <c r="L11" s="103">
        <v>1845.77</v>
      </c>
      <c r="M11" s="103">
        <v>4494.16</v>
      </c>
      <c r="N11" s="103">
        <v>4634.02</v>
      </c>
    </row>
    <row r="12" spans="1:14" ht="19.5" customHeight="1">
      <c r="A12" s="107" t="s">
        <v>25</v>
      </c>
      <c r="B12" s="98">
        <v>3</v>
      </c>
      <c r="C12" s="91">
        <v>4</v>
      </c>
      <c r="D12" s="91">
        <v>1</v>
      </c>
      <c r="E12" s="94">
        <v>487</v>
      </c>
      <c r="F12" s="94">
        <v>490.5</v>
      </c>
      <c r="G12" s="94">
        <v>495</v>
      </c>
      <c r="H12" s="96">
        <v>0</v>
      </c>
      <c r="I12" s="94">
        <v>0</v>
      </c>
      <c r="J12" s="94">
        <v>0</v>
      </c>
      <c r="K12" s="103">
        <v>764.05</v>
      </c>
      <c r="L12" s="103">
        <v>760.78</v>
      </c>
      <c r="M12" s="103">
        <v>1804.87</v>
      </c>
      <c r="N12" s="103">
        <v>1823.94</v>
      </c>
    </row>
    <row r="13" spans="1:14" ht="19.5" customHeight="1">
      <c r="A13" s="107" t="s">
        <v>26</v>
      </c>
      <c r="B13" s="98">
        <v>0</v>
      </c>
      <c r="C13" s="91">
        <v>0</v>
      </c>
      <c r="D13" s="91">
        <v>0</v>
      </c>
      <c r="E13" s="94">
        <v>0</v>
      </c>
      <c r="F13" s="94">
        <v>0</v>
      </c>
      <c r="G13" s="94">
        <v>0</v>
      </c>
      <c r="H13" s="96">
        <v>0</v>
      </c>
      <c r="I13" s="94">
        <v>0</v>
      </c>
      <c r="J13" s="94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s="2" customFormat="1" ht="19.5" customHeight="1">
      <c r="A14" s="107" t="s">
        <v>27</v>
      </c>
      <c r="B14" s="98">
        <v>7</v>
      </c>
      <c r="C14" s="91">
        <v>7</v>
      </c>
      <c r="D14" s="91">
        <v>7</v>
      </c>
      <c r="E14" s="94">
        <v>487</v>
      </c>
      <c r="F14" s="94">
        <v>500.1666666666667</v>
      </c>
      <c r="G14" s="94">
        <v>524</v>
      </c>
      <c r="H14" s="96">
        <v>502</v>
      </c>
      <c r="I14" s="94">
        <v>502</v>
      </c>
      <c r="J14" s="94">
        <v>502</v>
      </c>
      <c r="K14" s="103">
        <v>1096.92</v>
      </c>
      <c r="L14" s="103">
        <v>1110.56</v>
      </c>
      <c r="M14" s="103">
        <v>2593.68</v>
      </c>
      <c r="N14" s="103">
        <v>2694.27</v>
      </c>
    </row>
    <row r="15" spans="1:14" ht="19.5" customHeight="1">
      <c r="A15" s="107" t="s">
        <v>28</v>
      </c>
      <c r="B15" s="98">
        <v>7</v>
      </c>
      <c r="C15" s="91">
        <v>9</v>
      </c>
      <c r="D15" s="91">
        <v>6</v>
      </c>
      <c r="E15" s="94">
        <v>495</v>
      </c>
      <c r="F15" s="94">
        <v>499.44444444444446</v>
      </c>
      <c r="G15" s="94">
        <v>500</v>
      </c>
      <c r="H15" s="96">
        <v>500</v>
      </c>
      <c r="I15" s="94">
        <v>500</v>
      </c>
      <c r="J15" s="94">
        <v>500</v>
      </c>
      <c r="K15" s="103">
        <v>4009.8</v>
      </c>
      <c r="L15" s="103">
        <v>4311.3</v>
      </c>
      <c r="M15" s="103">
        <v>9399.39</v>
      </c>
      <c r="N15" s="103">
        <v>9993.59</v>
      </c>
    </row>
    <row r="16" spans="1:14" ht="19.5" customHeight="1">
      <c r="A16" s="107" t="s">
        <v>29</v>
      </c>
      <c r="B16" s="98">
        <v>2</v>
      </c>
      <c r="C16" s="91">
        <v>2</v>
      </c>
      <c r="D16" s="91">
        <v>1</v>
      </c>
      <c r="E16" s="94">
        <v>490</v>
      </c>
      <c r="F16" s="94">
        <v>505</v>
      </c>
      <c r="G16" s="94">
        <v>520</v>
      </c>
      <c r="H16" s="96">
        <v>0</v>
      </c>
      <c r="I16" s="94">
        <v>0</v>
      </c>
      <c r="J16" s="94">
        <v>0</v>
      </c>
      <c r="K16" s="103">
        <v>1405.03</v>
      </c>
      <c r="L16" s="103">
        <v>1426.77</v>
      </c>
      <c r="M16" s="103">
        <v>3349.3</v>
      </c>
      <c r="N16" s="103">
        <v>3411.7</v>
      </c>
    </row>
    <row r="17" spans="1:14" ht="19.5" customHeight="1">
      <c r="A17" s="107" t="s">
        <v>30</v>
      </c>
      <c r="B17" s="98">
        <v>5</v>
      </c>
      <c r="C17" s="91">
        <v>11</v>
      </c>
      <c r="D17" s="91">
        <v>3</v>
      </c>
      <c r="E17" s="94">
        <v>500</v>
      </c>
      <c r="F17" s="94">
        <v>503</v>
      </c>
      <c r="G17" s="94">
        <v>510</v>
      </c>
      <c r="H17" s="96">
        <v>0</v>
      </c>
      <c r="I17" s="94">
        <v>0</v>
      </c>
      <c r="J17" s="94">
        <v>0</v>
      </c>
      <c r="K17" s="103">
        <v>3671.97</v>
      </c>
      <c r="L17" s="103">
        <v>3858.77</v>
      </c>
      <c r="M17" s="103">
        <v>8419.01</v>
      </c>
      <c r="N17" s="103">
        <v>9500.75</v>
      </c>
    </row>
    <row r="18" spans="1:14" ht="19.5" customHeight="1">
      <c r="A18" s="107" t="s">
        <v>31</v>
      </c>
      <c r="B18" s="98">
        <v>1</v>
      </c>
      <c r="C18" s="91">
        <v>1</v>
      </c>
      <c r="D18" s="91">
        <v>1</v>
      </c>
      <c r="E18" s="94">
        <v>515</v>
      </c>
      <c r="F18" s="94">
        <v>515</v>
      </c>
      <c r="G18" s="94">
        <v>515</v>
      </c>
      <c r="H18" s="96">
        <v>0</v>
      </c>
      <c r="I18" s="94">
        <v>0</v>
      </c>
      <c r="J18" s="94">
        <v>0</v>
      </c>
      <c r="K18" s="103">
        <v>195.79</v>
      </c>
      <c r="L18" s="103">
        <v>197.96</v>
      </c>
      <c r="M18" s="103">
        <v>450.42</v>
      </c>
      <c r="N18" s="103">
        <v>456.27</v>
      </c>
    </row>
    <row r="19" spans="1:14" ht="19.5" customHeight="1">
      <c r="A19" s="107" t="s">
        <v>32</v>
      </c>
      <c r="B19" s="98">
        <v>5</v>
      </c>
      <c r="C19" s="91">
        <v>5</v>
      </c>
      <c r="D19" s="91">
        <v>3</v>
      </c>
      <c r="E19" s="94">
        <v>500</v>
      </c>
      <c r="F19" s="94">
        <v>502</v>
      </c>
      <c r="G19" s="94">
        <v>507</v>
      </c>
      <c r="H19" s="96">
        <v>500</v>
      </c>
      <c r="I19" s="94">
        <v>500</v>
      </c>
      <c r="J19" s="94">
        <v>500</v>
      </c>
      <c r="K19" s="103">
        <v>484.39</v>
      </c>
      <c r="L19" s="103">
        <v>470.86</v>
      </c>
      <c r="M19" s="103">
        <v>1154.19</v>
      </c>
      <c r="N19" s="103">
        <v>1140.16</v>
      </c>
    </row>
    <row r="20" spans="1:14" ht="19.5" customHeight="1">
      <c r="A20" s="107" t="s">
        <v>33</v>
      </c>
      <c r="B20" s="98">
        <v>4</v>
      </c>
      <c r="C20" s="91">
        <v>8</v>
      </c>
      <c r="D20" s="91">
        <v>4</v>
      </c>
      <c r="E20" s="94">
        <v>495</v>
      </c>
      <c r="F20" s="94">
        <v>502</v>
      </c>
      <c r="G20" s="94">
        <v>508</v>
      </c>
      <c r="H20" s="96">
        <v>0</v>
      </c>
      <c r="I20" s="94">
        <v>0</v>
      </c>
      <c r="J20" s="94">
        <v>0</v>
      </c>
      <c r="K20" s="103">
        <v>3356.56</v>
      </c>
      <c r="L20" s="103">
        <v>3442.3</v>
      </c>
      <c r="M20" s="103">
        <v>8052.62</v>
      </c>
      <c r="N20" s="103">
        <v>8456.75</v>
      </c>
    </row>
    <row r="21" spans="1:14" ht="19.5" customHeight="1">
      <c r="A21" s="107" t="s">
        <v>34</v>
      </c>
      <c r="B21" s="98">
        <v>6</v>
      </c>
      <c r="C21" s="91">
        <v>12</v>
      </c>
      <c r="D21" s="91">
        <v>4</v>
      </c>
      <c r="E21" s="94">
        <v>490</v>
      </c>
      <c r="F21" s="94">
        <v>502</v>
      </c>
      <c r="G21" s="108">
        <v>520</v>
      </c>
      <c r="H21" s="96">
        <v>0</v>
      </c>
      <c r="I21" s="94">
        <v>0</v>
      </c>
      <c r="J21" s="94">
        <v>0</v>
      </c>
      <c r="K21" s="103">
        <v>5282.67</v>
      </c>
      <c r="L21" s="103">
        <v>5296.41</v>
      </c>
      <c r="M21" s="103">
        <v>12664.49</v>
      </c>
      <c r="N21" s="103">
        <v>13116.69</v>
      </c>
    </row>
    <row r="22" spans="1:14" ht="19.5" customHeight="1" thickBot="1">
      <c r="A22" s="101"/>
      <c r="B22" s="100"/>
      <c r="C22" s="92"/>
      <c r="D22" s="92"/>
      <c r="E22" s="95"/>
      <c r="F22" s="95"/>
      <c r="G22" s="95"/>
      <c r="H22" s="97"/>
      <c r="I22" s="95"/>
      <c r="J22" s="95"/>
      <c r="K22" s="104"/>
      <c r="L22" s="104"/>
      <c r="M22" s="104"/>
      <c r="N22" s="104"/>
    </row>
    <row r="23" spans="1:14" ht="19.5" customHeight="1">
      <c r="A23" s="109" t="s">
        <v>47</v>
      </c>
      <c r="B23" s="4"/>
      <c r="C23" s="4"/>
      <c r="D23" s="4"/>
      <c r="E23" s="75"/>
      <c r="F23" s="75"/>
      <c r="G23" s="75"/>
      <c r="H23" s="76"/>
      <c r="I23" s="77"/>
      <c r="J23" s="77"/>
      <c r="K23" s="8"/>
      <c r="L23" s="8"/>
      <c r="M23" s="8"/>
      <c r="N23" s="110" t="s">
        <v>48</v>
      </c>
    </row>
    <row r="24" spans="8:10" ht="12.75">
      <c r="H24" s="79"/>
      <c r="I24" s="79"/>
      <c r="J24" s="79"/>
    </row>
    <row r="25" spans="1:13" ht="18">
      <c r="A25" s="10"/>
      <c r="B25" s="86"/>
      <c r="C25" s="86"/>
      <c r="D25" s="86"/>
      <c r="E25" s="80"/>
      <c r="F25" s="80"/>
      <c r="G25" s="80"/>
      <c r="H25" s="81"/>
      <c r="I25" s="81"/>
      <c r="J25" s="81"/>
      <c r="K25" s="11"/>
      <c r="M25" s="13"/>
    </row>
    <row r="26" spans="1:11" ht="15.75">
      <c r="A26" s="14"/>
      <c r="B26" s="87"/>
      <c r="C26" s="87"/>
      <c r="D26" s="87"/>
      <c r="E26" s="74"/>
      <c r="F26" s="80"/>
      <c r="G26" s="80"/>
      <c r="H26" s="81"/>
      <c r="I26" s="81"/>
      <c r="J26" s="81"/>
      <c r="K26" s="11"/>
    </row>
    <row r="27" spans="1:10" ht="18">
      <c r="A27" s="16"/>
      <c r="B27" s="88"/>
      <c r="C27" s="88"/>
      <c r="D27" s="88"/>
      <c r="E27" s="82"/>
      <c r="F27" s="82"/>
      <c r="G27" s="82"/>
      <c r="H27" s="83"/>
      <c r="I27" s="83"/>
      <c r="J27" s="83"/>
    </row>
    <row r="28" spans="8:10" ht="12.75">
      <c r="H28" s="84"/>
      <c r="I28" s="84"/>
      <c r="J28" s="84"/>
    </row>
    <row r="29" spans="8:10" ht="12.75">
      <c r="H29" s="84"/>
      <c r="I29" s="84"/>
      <c r="J29" s="84"/>
    </row>
    <row r="30" spans="8:10" ht="12.75">
      <c r="H30" s="84"/>
      <c r="I30" s="84"/>
      <c r="J30" s="84"/>
    </row>
    <row r="31" spans="8:10" ht="12.75">
      <c r="H31" s="84"/>
      <c r="I31" s="84"/>
      <c r="J31" s="84"/>
    </row>
    <row r="32" spans="8:10" ht="12.75">
      <c r="H32" s="84"/>
      <c r="I32" s="84"/>
      <c r="J32" s="84"/>
    </row>
    <row r="33" spans="1:10" ht="12.75">
      <c r="A33" s="20"/>
      <c r="B33" s="89"/>
      <c r="C33" s="89"/>
      <c r="D33" s="89"/>
      <c r="E33" s="85"/>
      <c r="H33" s="84"/>
      <c r="I33" s="84"/>
      <c r="J33" s="84"/>
    </row>
    <row r="34" spans="1:10" ht="18">
      <c r="A34" s="17"/>
      <c r="B34" s="88"/>
      <c r="C34" s="88"/>
      <c r="D34" s="88"/>
      <c r="H34" s="84"/>
      <c r="I34" s="84"/>
      <c r="J34" s="84"/>
    </row>
    <row r="35" spans="1:10" ht="18">
      <c r="A35" s="17"/>
      <c r="B35" s="88"/>
      <c r="C35" s="88"/>
      <c r="D35" s="88"/>
      <c r="H35" s="84"/>
      <c r="I35" s="84"/>
      <c r="J35" s="84"/>
    </row>
    <row r="36" spans="1:4" ht="18">
      <c r="A36" s="17"/>
      <c r="B36" s="88"/>
      <c r="C36" s="88"/>
      <c r="D36" s="88"/>
    </row>
    <row r="37" spans="1:4" ht="18">
      <c r="A37" s="17"/>
      <c r="B37" s="88"/>
      <c r="C37" s="88"/>
      <c r="D37" s="88"/>
    </row>
    <row r="38" spans="1:4" ht="18">
      <c r="A38" s="21"/>
      <c r="B38" s="88"/>
      <c r="C38" s="88"/>
      <c r="D38" s="88"/>
    </row>
    <row r="39" spans="1:4" ht="18">
      <c r="A39" s="130"/>
      <c r="B39" s="130"/>
      <c r="C39" s="88"/>
      <c r="D39" s="88"/>
    </row>
    <row r="40" spans="1:2" ht="12.75">
      <c r="A40" s="131"/>
      <c r="B40" s="131"/>
    </row>
  </sheetData>
  <mergeCells count="15">
    <mergeCell ref="M6:N6"/>
    <mergeCell ref="K7:K8"/>
    <mergeCell ref="L7:L8"/>
    <mergeCell ref="M7:M8"/>
    <mergeCell ref="N7:N8"/>
    <mergeCell ref="A39:B39"/>
    <mergeCell ref="A40:B40"/>
    <mergeCell ref="A1:N5"/>
    <mergeCell ref="B6:B8"/>
    <mergeCell ref="A6:A8"/>
    <mergeCell ref="C6:C8"/>
    <mergeCell ref="D6:D8"/>
    <mergeCell ref="E6:G7"/>
    <mergeCell ref="H6:J7"/>
    <mergeCell ref="K6:L6"/>
  </mergeCells>
  <conditionalFormatting sqref="A9:N22">
    <cfRule type="expression" priority="1" dxfId="0" stopIfTrue="1">
      <formula>MOD(ROW(),2)=1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0" zoomScaleNormal="80" workbookViewId="0" topLeftCell="A1">
      <selection activeCell="B27" sqref="B27"/>
    </sheetView>
  </sheetViews>
  <sheetFormatPr defaultColWidth="9.140625" defaultRowHeight="12.75"/>
  <cols>
    <col min="1" max="1" width="16.7109375" style="0" customWidth="1"/>
    <col min="2" max="4" width="12.7109375" style="22" customWidth="1"/>
    <col min="5" max="10" width="10.7109375" style="78" customWidth="1"/>
    <col min="11" max="14" width="20.7109375" style="0" customWidth="1"/>
    <col min="15" max="15" width="2.7109375" style="0" customWidth="1"/>
  </cols>
  <sheetData>
    <row r="1" spans="1:14" ht="12.75">
      <c r="A1" s="132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47.25" customHeight="1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1.75" customHeight="1" thickBot="1">
      <c r="A6" s="137" t="s">
        <v>46</v>
      </c>
      <c r="B6" s="137" t="s">
        <v>36</v>
      </c>
      <c r="C6" s="134" t="s">
        <v>37</v>
      </c>
      <c r="D6" s="137" t="s">
        <v>38</v>
      </c>
      <c r="E6" s="142" t="s">
        <v>39</v>
      </c>
      <c r="F6" s="143"/>
      <c r="G6" s="144"/>
      <c r="H6" s="142" t="s">
        <v>40</v>
      </c>
      <c r="I6" s="143"/>
      <c r="J6" s="144"/>
      <c r="K6" s="148" t="s">
        <v>41</v>
      </c>
      <c r="L6" s="149"/>
      <c r="M6" s="148" t="s">
        <v>41</v>
      </c>
      <c r="N6" s="149"/>
    </row>
    <row r="7" spans="1:14" ht="18" customHeight="1" thickBot="1">
      <c r="A7" s="138"/>
      <c r="B7" s="138"/>
      <c r="C7" s="135"/>
      <c r="D7" s="140"/>
      <c r="E7" s="145"/>
      <c r="F7" s="146"/>
      <c r="G7" s="147"/>
      <c r="H7" s="145"/>
      <c r="I7" s="146"/>
      <c r="J7" s="147"/>
      <c r="K7" s="137" t="s">
        <v>42</v>
      </c>
      <c r="L7" s="137" t="s">
        <v>44</v>
      </c>
      <c r="M7" s="137" t="s">
        <v>43</v>
      </c>
      <c r="N7" s="137" t="s">
        <v>45</v>
      </c>
    </row>
    <row r="8" spans="1:14" ht="35.25" customHeight="1" thickBot="1">
      <c r="A8" s="139"/>
      <c r="B8" s="139"/>
      <c r="C8" s="136"/>
      <c r="D8" s="141"/>
      <c r="E8" s="105" t="s">
        <v>18</v>
      </c>
      <c r="F8" s="105" t="s">
        <v>19</v>
      </c>
      <c r="G8" s="123" t="s">
        <v>20</v>
      </c>
      <c r="H8" s="105" t="s">
        <v>18</v>
      </c>
      <c r="I8" s="105" t="s">
        <v>19</v>
      </c>
      <c r="J8" s="105" t="s">
        <v>20</v>
      </c>
      <c r="K8" s="139"/>
      <c r="L8" s="139"/>
      <c r="M8" s="139"/>
      <c r="N8" s="139"/>
    </row>
    <row r="9" spans="1:14" ht="19.5" customHeight="1">
      <c r="A9" s="106">
        <v>2007</v>
      </c>
      <c r="B9" s="113"/>
      <c r="C9" s="120"/>
      <c r="D9" s="120"/>
      <c r="E9" s="93"/>
      <c r="F9" s="93"/>
      <c r="G9" s="124"/>
      <c r="H9" s="93"/>
      <c r="I9" s="93"/>
      <c r="J9" s="93"/>
      <c r="K9" s="102"/>
      <c r="L9" s="102"/>
      <c r="M9" s="102"/>
      <c r="N9" s="102"/>
    </row>
    <row r="10" spans="1:14" ht="19.5" customHeight="1">
      <c r="A10" s="107" t="s">
        <v>23</v>
      </c>
      <c r="B10" s="119">
        <v>6</v>
      </c>
      <c r="C10" s="119">
        <v>6</v>
      </c>
      <c r="D10" s="119">
        <v>4</v>
      </c>
      <c r="E10" s="122">
        <v>491</v>
      </c>
      <c r="F10" s="122">
        <v>498</v>
      </c>
      <c r="G10" s="116">
        <v>520</v>
      </c>
      <c r="H10" s="122">
        <v>0</v>
      </c>
      <c r="I10" s="122">
        <v>0</v>
      </c>
      <c r="J10" s="122">
        <v>0</v>
      </c>
      <c r="K10" s="127">
        <v>5076.47</v>
      </c>
      <c r="L10" s="127">
        <v>5187.24</v>
      </c>
      <c r="M10" s="127">
        <v>11848.6</v>
      </c>
      <c r="N10" s="127">
        <v>12485.48</v>
      </c>
    </row>
    <row r="11" spans="1:14" ht="19.5" customHeight="1">
      <c r="A11" s="107" t="s">
        <v>24</v>
      </c>
      <c r="B11" s="114">
        <v>3</v>
      </c>
      <c r="C11" s="114">
        <v>6</v>
      </c>
      <c r="D11" s="114">
        <v>3</v>
      </c>
      <c r="E11" s="96">
        <v>475</v>
      </c>
      <c r="F11" s="96">
        <v>498</v>
      </c>
      <c r="G11" s="125">
        <v>515</v>
      </c>
      <c r="H11" s="96">
        <v>0</v>
      </c>
      <c r="I11" s="96">
        <v>0</v>
      </c>
      <c r="J11" s="96">
        <v>0</v>
      </c>
      <c r="K11" s="117">
        <v>1308.63</v>
      </c>
      <c r="L11" s="117">
        <v>1323.99</v>
      </c>
      <c r="M11" s="117">
        <v>3072.33</v>
      </c>
      <c r="N11" s="117">
        <v>3185.91</v>
      </c>
    </row>
    <row r="12" spans="1:14" ht="19.5" customHeight="1">
      <c r="A12" s="107" t="s">
        <v>25</v>
      </c>
      <c r="B12" s="114">
        <v>4</v>
      </c>
      <c r="C12" s="114">
        <v>6</v>
      </c>
      <c r="D12" s="114">
        <v>3</v>
      </c>
      <c r="E12" s="96">
        <v>475</v>
      </c>
      <c r="F12" s="96">
        <v>495</v>
      </c>
      <c r="G12" s="125">
        <v>500</v>
      </c>
      <c r="H12" s="96">
        <v>0</v>
      </c>
      <c r="I12" s="96">
        <v>0</v>
      </c>
      <c r="J12" s="96">
        <v>0</v>
      </c>
      <c r="K12" s="117">
        <v>870.33</v>
      </c>
      <c r="L12" s="117">
        <v>870.99</v>
      </c>
      <c r="M12" s="117">
        <v>2044.12</v>
      </c>
      <c r="N12" s="117">
        <v>2217.28</v>
      </c>
    </row>
    <row r="13" spans="1:14" ht="19.5" customHeight="1">
      <c r="A13" s="107" t="s">
        <v>26</v>
      </c>
      <c r="B13" s="114">
        <v>14</v>
      </c>
      <c r="C13" s="114">
        <v>13</v>
      </c>
      <c r="D13" s="114">
        <v>10</v>
      </c>
      <c r="E13" s="96">
        <v>475</v>
      </c>
      <c r="F13" s="96">
        <v>495</v>
      </c>
      <c r="G13" s="125">
        <v>500</v>
      </c>
      <c r="H13" s="96">
        <v>0</v>
      </c>
      <c r="I13" s="96">
        <v>0</v>
      </c>
      <c r="J13" s="96">
        <v>0</v>
      </c>
      <c r="K13" s="117">
        <v>4104.92</v>
      </c>
      <c r="L13" s="117">
        <v>4099.71</v>
      </c>
      <c r="M13" s="117">
        <v>9941.63</v>
      </c>
      <c r="N13" s="117">
        <v>9955.36</v>
      </c>
    </row>
    <row r="14" spans="1:14" s="2" customFormat="1" ht="19.5" customHeight="1">
      <c r="A14" s="107" t="s">
        <v>27</v>
      </c>
      <c r="B14" s="114">
        <v>13</v>
      </c>
      <c r="C14" s="114">
        <v>15</v>
      </c>
      <c r="D14" s="114">
        <v>13</v>
      </c>
      <c r="E14" s="96">
        <v>483</v>
      </c>
      <c r="F14" s="96">
        <v>497</v>
      </c>
      <c r="G14" s="125">
        <v>525</v>
      </c>
      <c r="H14" s="96">
        <v>0</v>
      </c>
      <c r="I14" s="96">
        <v>0</v>
      </c>
      <c r="J14" s="96">
        <v>0</v>
      </c>
      <c r="K14" s="117">
        <v>4883.39</v>
      </c>
      <c r="L14" s="117">
        <v>4952.7</v>
      </c>
      <c r="M14" s="117">
        <v>11825.98</v>
      </c>
      <c r="N14" s="117">
        <v>12052.67</v>
      </c>
    </row>
    <row r="15" spans="1:14" ht="19.5" customHeight="1">
      <c r="A15" s="107" t="s">
        <v>28</v>
      </c>
      <c r="B15" s="114">
        <v>13</v>
      </c>
      <c r="C15" s="114">
        <v>11</v>
      </c>
      <c r="D15" s="114">
        <v>14</v>
      </c>
      <c r="E15" s="96">
        <v>446</v>
      </c>
      <c r="F15" s="96">
        <v>492</v>
      </c>
      <c r="G15" s="125">
        <v>500</v>
      </c>
      <c r="H15" s="96">
        <v>505</v>
      </c>
      <c r="I15" s="96">
        <v>505</v>
      </c>
      <c r="J15" s="96">
        <v>505</v>
      </c>
      <c r="K15" s="117">
        <v>3669.52</v>
      </c>
      <c r="L15" s="117">
        <v>3622.29</v>
      </c>
      <c r="M15" s="117">
        <v>8766.11</v>
      </c>
      <c r="N15" s="117">
        <v>8728.81</v>
      </c>
    </row>
    <row r="16" spans="1:14" ht="19.5" customHeight="1">
      <c r="A16" s="107" t="s">
        <v>29</v>
      </c>
      <c r="B16" s="114">
        <v>5</v>
      </c>
      <c r="C16" s="114">
        <v>5</v>
      </c>
      <c r="D16" s="114">
        <v>5</v>
      </c>
      <c r="E16" s="96">
        <v>490</v>
      </c>
      <c r="F16" s="96">
        <v>496</v>
      </c>
      <c r="G16" s="125">
        <v>500</v>
      </c>
      <c r="H16" s="96">
        <v>0</v>
      </c>
      <c r="I16" s="96">
        <v>0</v>
      </c>
      <c r="J16" s="96">
        <v>0</v>
      </c>
      <c r="K16" s="117">
        <v>1559.84</v>
      </c>
      <c r="L16" s="117">
        <v>1645.76</v>
      </c>
      <c r="M16" s="117">
        <v>3335.16</v>
      </c>
      <c r="N16" s="117">
        <v>3959.7</v>
      </c>
    </row>
    <row r="17" spans="1:14" ht="19.5" customHeight="1">
      <c r="A17" s="107" t="s">
        <v>30</v>
      </c>
      <c r="B17" s="114">
        <v>4</v>
      </c>
      <c r="C17" s="114">
        <v>6</v>
      </c>
      <c r="D17" s="114">
        <v>4</v>
      </c>
      <c r="E17" s="96">
        <v>490</v>
      </c>
      <c r="F17" s="96">
        <v>495</v>
      </c>
      <c r="G17" s="125">
        <v>502</v>
      </c>
      <c r="H17" s="96">
        <v>0</v>
      </c>
      <c r="I17" s="96">
        <v>0</v>
      </c>
      <c r="J17" s="96">
        <v>0</v>
      </c>
      <c r="K17" s="117">
        <v>1788.02</v>
      </c>
      <c r="L17" s="117">
        <v>1889.91</v>
      </c>
      <c r="M17" s="117">
        <v>4375.92</v>
      </c>
      <c r="N17" s="117">
        <v>4590.34</v>
      </c>
    </row>
    <row r="18" spans="1:14" ht="19.5" customHeight="1">
      <c r="A18" s="107" t="s">
        <v>31</v>
      </c>
      <c r="B18" s="114">
        <v>4</v>
      </c>
      <c r="C18" s="114">
        <v>11</v>
      </c>
      <c r="D18" s="114">
        <v>4</v>
      </c>
      <c r="E18" s="96">
        <v>490</v>
      </c>
      <c r="F18" s="96">
        <v>495</v>
      </c>
      <c r="G18" s="125">
        <v>500</v>
      </c>
      <c r="H18" s="96">
        <v>0</v>
      </c>
      <c r="I18" s="96">
        <v>0</v>
      </c>
      <c r="J18" s="96">
        <v>0</v>
      </c>
      <c r="K18" s="117">
        <v>2067.6</v>
      </c>
      <c r="L18" s="117">
        <v>2111.02</v>
      </c>
      <c r="M18" s="117">
        <v>5021.98</v>
      </c>
      <c r="N18" s="117">
        <v>5163.59</v>
      </c>
    </row>
    <row r="19" spans="1:14" ht="19.5" customHeight="1">
      <c r="A19" s="107" t="s">
        <v>32</v>
      </c>
      <c r="B19" s="114">
        <v>5</v>
      </c>
      <c r="C19" s="114">
        <v>8</v>
      </c>
      <c r="D19" s="114">
        <v>4</v>
      </c>
      <c r="E19" s="96">
        <v>490</v>
      </c>
      <c r="F19" s="96">
        <v>497</v>
      </c>
      <c r="G19" s="125">
        <v>510</v>
      </c>
      <c r="H19" s="96">
        <v>0</v>
      </c>
      <c r="I19" s="96">
        <v>0</v>
      </c>
      <c r="J19" s="96">
        <v>0</v>
      </c>
      <c r="K19" s="117">
        <v>2922.15</v>
      </c>
      <c r="L19" s="117">
        <v>2748.09</v>
      </c>
      <c r="M19" s="117">
        <v>7191.1</v>
      </c>
      <c r="N19" s="117">
        <v>6794.38</v>
      </c>
    </row>
    <row r="20" spans="1:14" ht="19.5" customHeight="1">
      <c r="A20" s="107" t="s">
        <v>33</v>
      </c>
      <c r="B20" s="114">
        <v>2</v>
      </c>
      <c r="C20" s="114">
        <v>2</v>
      </c>
      <c r="D20" s="114">
        <v>2</v>
      </c>
      <c r="E20" s="96">
        <v>440</v>
      </c>
      <c r="F20" s="96">
        <v>477</v>
      </c>
      <c r="G20" s="125">
        <v>513</v>
      </c>
      <c r="H20" s="96">
        <v>0</v>
      </c>
      <c r="I20" s="96">
        <v>0</v>
      </c>
      <c r="J20" s="96">
        <v>0</v>
      </c>
      <c r="K20" s="117">
        <v>151.31</v>
      </c>
      <c r="L20" s="117">
        <v>136.32</v>
      </c>
      <c r="M20" s="117">
        <v>382.91</v>
      </c>
      <c r="N20" s="117">
        <v>344.97</v>
      </c>
    </row>
    <row r="21" spans="1:14" ht="19.5" customHeight="1">
      <c r="A21" s="107" t="s">
        <v>34</v>
      </c>
      <c r="B21" s="114">
        <v>4</v>
      </c>
      <c r="C21" s="114">
        <v>4</v>
      </c>
      <c r="D21" s="114">
        <v>4</v>
      </c>
      <c r="E21" s="96">
        <v>490</v>
      </c>
      <c r="F21" s="96">
        <v>508</v>
      </c>
      <c r="G21" s="125">
        <v>530</v>
      </c>
      <c r="H21" s="96">
        <v>0</v>
      </c>
      <c r="I21" s="96">
        <v>0</v>
      </c>
      <c r="J21" s="96">
        <v>0</v>
      </c>
      <c r="K21" s="117">
        <v>2359.99</v>
      </c>
      <c r="L21" s="117">
        <v>2471.79</v>
      </c>
      <c r="M21" s="117">
        <v>5612.21</v>
      </c>
      <c r="N21" s="117">
        <v>5888.74</v>
      </c>
    </row>
    <row r="22" spans="1:14" ht="19.5" customHeight="1" thickBot="1">
      <c r="A22" s="101"/>
      <c r="B22" s="115"/>
      <c r="C22" s="115"/>
      <c r="D22" s="115"/>
      <c r="E22" s="97"/>
      <c r="F22" s="121"/>
      <c r="G22" s="126"/>
      <c r="H22" s="97"/>
      <c r="I22" s="97"/>
      <c r="J22" s="97"/>
      <c r="K22" s="118"/>
      <c r="L22" s="118"/>
      <c r="M22" s="118"/>
      <c r="N22" s="118"/>
    </row>
    <row r="23" spans="1:14" ht="19.5" customHeight="1">
      <c r="A23" s="111" t="s">
        <v>52</v>
      </c>
      <c r="B23" s="4"/>
      <c r="C23" s="4"/>
      <c r="D23" s="4"/>
      <c r="E23" s="75"/>
      <c r="F23" s="75"/>
      <c r="G23" s="75"/>
      <c r="H23" s="76"/>
      <c r="I23" s="77"/>
      <c r="J23" s="77"/>
      <c r="K23" s="8"/>
      <c r="L23" s="8"/>
      <c r="M23" s="8"/>
      <c r="N23" s="112" t="s">
        <v>51</v>
      </c>
    </row>
    <row r="24" spans="8:10" ht="12.75">
      <c r="H24" s="79"/>
      <c r="I24" s="79"/>
      <c r="J24" s="79"/>
    </row>
    <row r="25" spans="1:13" ht="18">
      <c r="A25" s="10"/>
      <c r="B25" s="86"/>
      <c r="C25" s="86"/>
      <c r="D25" s="86"/>
      <c r="E25" s="80"/>
      <c r="F25" s="80"/>
      <c r="G25" s="80"/>
      <c r="H25" s="81"/>
      <c r="I25" s="81"/>
      <c r="J25" s="81"/>
      <c r="K25" s="11"/>
      <c r="M25" s="13"/>
    </row>
    <row r="26" spans="1:11" ht="15.75">
      <c r="A26" s="14"/>
      <c r="B26" s="87"/>
      <c r="C26" s="87"/>
      <c r="D26" s="87"/>
      <c r="E26" s="74"/>
      <c r="F26" s="80"/>
      <c r="G26" s="80"/>
      <c r="H26" s="81"/>
      <c r="I26" s="81"/>
      <c r="J26" s="81"/>
      <c r="K26" s="11"/>
    </row>
    <row r="27" spans="1:10" ht="18">
      <c r="A27" s="16"/>
      <c r="B27" s="88"/>
      <c r="C27" s="88"/>
      <c r="D27" s="88"/>
      <c r="E27" s="82"/>
      <c r="F27" s="82"/>
      <c r="G27" s="82"/>
      <c r="H27" s="83"/>
      <c r="I27" s="83"/>
      <c r="J27" s="83"/>
    </row>
    <row r="28" spans="8:10" ht="12.75">
      <c r="H28" s="84"/>
      <c r="I28" s="84"/>
      <c r="J28" s="84"/>
    </row>
    <row r="29" spans="8:10" ht="12.75">
      <c r="H29" s="84"/>
      <c r="I29" s="84"/>
      <c r="J29" s="84"/>
    </row>
    <row r="30" spans="8:10" ht="12.75">
      <c r="H30" s="84"/>
      <c r="I30" s="84"/>
      <c r="J30" s="84"/>
    </row>
    <row r="31" spans="8:10" ht="12.75">
      <c r="H31" s="84"/>
      <c r="I31" s="84"/>
      <c r="J31" s="84"/>
    </row>
    <row r="32" spans="8:10" ht="12.75">
      <c r="H32" s="84"/>
      <c r="I32" s="84"/>
      <c r="J32" s="84"/>
    </row>
    <row r="33" spans="1:10" ht="12.75">
      <c r="A33" s="20"/>
      <c r="B33" s="89"/>
      <c r="C33" s="89"/>
      <c r="D33" s="89"/>
      <c r="E33" s="85"/>
      <c r="H33" s="84"/>
      <c r="I33" s="84"/>
      <c r="J33" s="84"/>
    </row>
    <row r="34" spans="1:10" ht="18">
      <c r="A34" s="17"/>
      <c r="B34" s="88"/>
      <c r="C34" s="88"/>
      <c r="D34" s="88"/>
      <c r="H34" s="84"/>
      <c r="I34" s="84"/>
      <c r="J34" s="84"/>
    </row>
    <row r="35" spans="1:10" ht="18">
      <c r="A35" s="17"/>
      <c r="B35" s="88"/>
      <c r="C35" s="88"/>
      <c r="D35" s="88"/>
      <c r="H35" s="84"/>
      <c r="I35" s="84"/>
      <c r="J35" s="84"/>
    </row>
    <row r="36" spans="1:4" ht="18">
      <c r="A36" s="17"/>
      <c r="B36" s="88"/>
      <c r="C36" s="88"/>
      <c r="D36" s="88"/>
    </row>
    <row r="37" spans="1:4" ht="18">
      <c r="A37" s="17"/>
      <c r="B37" s="88"/>
      <c r="C37" s="88"/>
      <c r="D37" s="88"/>
    </row>
    <row r="38" spans="1:4" ht="18">
      <c r="A38" s="21"/>
      <c r="B38" s="88"/>
      <c r="C38" s="88"/>
      <c r="D38" s="88"/>
    </row>
    <row r="39" spans="1:4" ht="18">
      <c r="A39" s="130"/>
      <c r="B39" s="130"/>
      <c r="C39" s="88"/>
      <c r="D39" s="88"/>
    </row>
    <row r="40" spans="1:2" ht="12.75">
      <c r="A40" s="131"/>
      <c r="B40" s="131"/>
    </row>
  </sheetData>
  <mergeCells count="15">
    <mergeCell ref="A39:B39"/>
    <mergeCell ref="A40:B40"/>
    <mergeCell ref="A1:N5"/>
    <mergeCell ref="B6:B8"/>
    <mergeCell ref="A6:A8"/>
    <mergeCell ref="C6:C8"/>
    <mergeCell ref="D6:D8"/>
    <mergeCell ref="E6:G7"/>
    <mergeCell ref="H6:J7"/>
    <mergeCell ref="K6:L6"/>
    <mergeCell ref="M6:N6"/>
    <mergeCell ref="K7:K8"/>
    <mergeCell ref="L7:L8"/>
    <mergeCell ref="M7:M8"/>
    <mergeCell ref="N7:N8"/>
  </mergeCells>
  <conditionalFormatting sqref="A9:N22">
    <cfRule type="expression" priority="1" dxfId="1" stopIfTrue="1">
      <formula>MOD(ROW(),2)=1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0" zoomScaleNormal="80" workbookViewId="0" topLeftCell="A1">
      <selection activeCell="A23" sqref="A23"/>
    </sheetView>
  </sheetViews>
  <sheetFormatPr defaultColWidth="9.140625" defaultRowHeight="12.75"/>
  <cols>
    <col min="1" max="1" width="16.7109375" style="0" customWidth="1"/>
    <col min="2" max="4" width="12.7109375" style="22" customWidth="1"/>
    <col min="5" max="10" width="10.7109375" style="78" customWidth="1"/>
    <col min="11" max="14" width="20.7109375" style="0" customWidth="1"/>
    <col min="15" max="15" width="2.7109375" style="0" customWidth="1"/>
  </cols>
  <sheetData>
    <row r="1" spans="1:14" ht="12.75">
      <c r="A1" s="132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63" customHeight="1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1.75" customHeight="1" thickBot="1">
      <c r="A6" s="137" t="s">
        <v>46</v>
      </c>
      <c r="B6" s="137" t="s">
        <v>36</v>
      </c>
      <c r="C6" s="134" t="s">
        <v>37</v>
      </c>
      <c r="D6" s="137" t="s">
        <v>38</v>
      </c>
      <c r="E6" s="142" t="s">
        <v>39</v>
      </c>
      <c r="F6" s="143"/>
      <c r="G6" s="144"/>
      <c r="H6" s="142" t="s">
        <v>40</v>
      </c>
      <c r="I6" s="143"/>
      <c r="J6" s="144"/>
      <c r="K6" s="148" t="s">
        <v>41</v>
      </c>
      <c r="L6" s="149"/>
      <c r="M6" s="148" t="s">
        <v>41</v>
      </c>
      <c r="N6" s="149"/>
    </row>
    <row r="7" spans="1:14" ht="18" customHeight="1" thickBot="1">
      <c r="A7" s="138"/>
      <c r="B7" s="138"/>
      <c r="C7" s="135"/>
      <c r="D7" s="140"/>
      <c r="E7" s="145"/>
      <c r="F7" s="146"/>
      <c r="G7" s="147"/>
      <c r="H7" s="145"/>
      <c r="I7" s="146"/>
      <c r="J7" s="147"/>
      <c r="K7" s="137" t="s">
        <v>42</v>
      </c>
      <c r="L7" s="137" t="s">
        <v>44</v>
      </c>
      <c r="M7" s="137" t="s">
        <v>43</v>
      </c>
      <c r="N7" s="137" t="s">
        <v>45</v>
      </c>
    </row>
    <row r="8" spans="1:14" ht="35.25" customHeight="1" thickBot="1">
      <c r="A8" s="139"/>
      <c r="B8" s="139"/>
      <c r="C8" s="136"/>
      <c r="D8" s="141"/>
      <c r="E8" s="105" t="s">
        <v>18</v>
      </c>
      <c r="F8" s="105" t="s">
        <v>19</v>
      </c>
      <c r="G8" s="123" t="s">
        <v>20</v>
      </c>
      <c r="H8" s="105" t="s">
        <v>18</v>
      </c>
      <c r="I8" s="105" t="s">
        <v>19</v>
      </c>
      <c r="J8" s="105" t="s">
        <v>20</v>
      </c>
      <c r="K8" s="139"/>
      <c r="L8" s="139"/>
      <c r="M8" s="139"/>
      <c r="N8" s="139"/>
    </row>
    <row r="9" spans="1:14" ht="19.5" customHeight="1">
      <c r="A9" s="106">
        <v>2008</v>
      </c>
      <c r="B9" s="113"/>
      <c r="C9" s="120"/>
      <c r="D9" s="120"/>
      <c r="E9" s="93"/>
      <c r="F9" s="93"/>
      <c r="G9" s="124"/>
      <c r="H9" s="93"/>
      <c r="I9" s="93"/>
      <c r="J9" s="93"/>
      <c r="K9" s="102"/>
      <c r="L9" s="102"/>
      <c r="M9" s="102"/>
      <c r="N9" s="102"/>
    </row>
    <row r="10" spans="1:14" ht="19.5" customHeight="1">
      <c r="A10" s="107" t="s">
        <v>23</v>
      </c>
      <c r="B10" s="119">
        <v>3</v>
      </c>
      <c r="C10" s="119">
        <v>2</v>
      </c>
      <c r="D10" s="119">
        <v>3</v>
      </c>
      <c r="E10" s="122">
        <v>490</v>
      </c>
      <c r="F10" s="122">
        <v>502</v>
      </c>
      <c r="G10" s="116">
        <v>520</v>
      </c>
      <c r="H10" s="122">
        <v>0</v>
      </c>
      <c r="I10" s="122">
        <v>0</v>
      </c>
      <c r="J10" s="122">
        <v>0</v>
      </c>
      <c r="K10" s="127">
        <v>3091.44</v>
      </c>
      <c r="L10" s="127">
        <v>3128.07</v>
      </c>
      <c r="M10" s="127">
        <v>7669.91</v>
      </c>
      <c r="N10" s="127">
        <v>7753.96</v>
      </c>
    </row>
    <row r="11" spans="1:14" ht="19.5" customHeight="1">
      <c r="A11" s="107" t="s">
        <v>24</v>
      </c>
      <c r="B11" s="114">
        <v>3</v>
      </c>
      <c r="C11" s="114">
        <v>2</v>
      </c>
      <c r="D11" s="114">
        <v>3</v>
      </c>
      <c r="E11" s="96">
        <v>515</v>
      </c>
      <c r="F11" s="96">
        <v>527</v>
      </c>
      <c r="G11" s="125">
        <v>535</v>
      </c>
      <c r="H11" s="96">
        <v>0</v>
      </c>
      <c r="I11" s="96">
        <v>0</v>
      </c>
      <c r="J11" s="96">
        <v>0</v>
      </c>
      <c r="K11" s="117">
        <v>503.73</v>
      </c>
      <c r="L11" s="117">
        <v>453.61</v>
      </c>
      <c r="M11" s="117">
        <v>1214.78</v>
      </c>
      <c r="N11" s="117">
        <v>1123.57</v>
      </c>
    </row>
    <row r="12" spans="1:14" ht="19.5" customHeight="1">
      <c r="A12" s="107" t="s">
        <v>25</v>
      </c>
      <c r="B12" s="114">
        <v>4</v>
      </c>
      <c r="C12" s="114">
        <v>6</v>
      </c>
      <c r="D12" s="114">
        <v>4</v>
      </c>
      <c r="E12" s="96">
        <v>500</v>
      </c>
      <c r="F12" s="96">
        <v>513</v>
      </c>
      <c r="G12" s="125">
        <v>520</v>
      </c>
      <c r="H12" s="96">
        <v>0</v>
      </c>
      <c r="I12" s="96">
        <v>0</v>
      </c>
      <c r="J12" s="96">
        <v>0</v>
      </c>
      <c r="K12" s="117">
        <v>3136.23</v>
      </c>
      <c r="L12" s="117">
        <v>3448.6</v>
      </c>
      <c r="M12" s="117">
        <v>7115.97</v>
      </c>
      <c r="N12" s="117">
        <v>8518.66</v>
      </c>
    </row>
    <row r="13" spans="1:14" ht="19.5" customHeight="1">
      <c r="A13" s="107" t="s">
        <v>26</v>
      </c>
      <c r="B13" s="114">
        <v>3</v>
      </c>
      <c r="C13" s="114">
        <v>4</v>
      </c>
      <c r="D13" s="114">
        <v>3</v>
      </c>
      <c r="E13" s="96">
        <v>505</v>
      </c>
      <c r="F13" s="96">
        <v>528</v>
      </c>
      <c r="G13" s="125">
        <v>538</v>
      </c>
      <c r="H13" s="96">
        <v>0</v>
      </c>
      <c r="I13" s="96">
        <v>0</v>
      </c>
      <c r="J13" s="96">
        <v>0</v>
      </c>
      <c r="K13" s="117">
        <v>1901.99</v>
      </c>
      <c r="L13" s="117">
        <v>1980.94</v>
      </c>
      <c r="M13" s="117">
        <v>4363.96</v>
      </c>
      <c r="N13" s="117">
        <v>4658.8</v>
      </c>
    </row>
    <row r="14" spans="1:14" s="2" customFormat="1" ht="19.5" customHeight="1">
      <c r="A14" s="107" t="s">
        <v>27</v>
      </c>
      <c r="B14" s="114">
        <v>6</v>
      </c>
      <c r="C14" s="114">
        <v>6</v>
      </c>
      <c r="D14" s="114">
        <v>6</v>
      </c>
      <c r="E14" s="96">
        <v>510</v>
      </c>
      <c r="F14" s="96">
        <v>530</v>
      </c>
      <c r="G14" s="125">
        <v>540</v>
      </c>
      <c r="H14" s="96">
        <v>510</v>
      </c>
      <c r="I14" s="96">
        <v>510</v>
      </c>
      <c r="J14" s="96">
        <v>510</v>
      </c>
      <c r="K14" s="117">
        <v>2814.87</v>
      </c>
      <c r="L14" s="117">
        <v>3682.51</v>
      </c>
      <c r="M14" s="117">
        <v>6999.23</v>
      </c>
      <c r="N14" s="117">
        <v>9165.86</v>
      </c>
    </row>
    <row r="15" spans="1:14" ht="19.5" customHeight="1">
      <c r="A15" s="107" t="s">
        <v>28</v>
      </c>
      <c r="B15" s="114">
        <v>4</v>
      </c>
      <c r="C15" s="114">
        <v>5</v>
      </c>
      <c r="D15" s="114">
        <v>4</v>
      </c>
      <c r="E15" s="96">
        <v>540</v>
      </c>
      <c r="F15" s="128">
        <v>540</v>
      </c>
      <c r="G15" s="129">
        <v>540</v>
      </c>
      <c r="H15" s="96">
        <v>0</v>
      </c>
      <c r="I15" s="96">
        <v>0</v>
      </c>
      <c r="J15" s="96">
        <v>0</v>
      </c>
      <c r="K15" s="117">
        <v>2933.54</v>
      </c>
      <c r="L15" s="117">
        <v>2987.31</v>
      </c>
      <c r="M15" s="117">
        <v>6731.65</v>
      </c>
      <c r="N15" s="117">
        <v>7331.14</v>
      </c>
    </row>
    <row r="16" spans="1:14" ht="19.5" customHeight="1">
      <c r="A16" s="107" t="s">
        <v>29</v>
      </c>
      <c r="B16" s="114">
        <v>4</v>
      </c>
      <c r="C16" s="114">
        <v>8</v>
      </c>
      <c r="D16" s="114">
        <v>3</v>
      </c>
      <c r="E16" s="96">
        <v>530</v>
      </c>
      <c r="F16" s="96">
        <v>539</v>
      </c>
      <c r="G16" s="125">
        <v>540</v>
      </c>
      <c r="H16" s="96">
        <v>0</v>
      </c>
      <c r="I16" s="96">
        <v>0</v>
      </c>
      <c r="J16" s="96">
        <v>0</v>
      </c>
      <c r="K16" s="117">
        <v>2652.93</v>
      </c>
      <c r="L16" s="117">
        <v>2746.51</v>
      </c>
      <c r="M16" s="117">
        <v>6279.07</v>
      </c>
      <c r="N16" s="117">
        <v>6670.26</v>
      </c>
    </row>
    <row r="17" spans="1:14" ht="19.5" customHeight="1">
      <c r="A17" s="107" t="s">
        <v>30</v>
      </c>
      <c r="B17" s="114">
        <v>7</v>
      </c>
      <c r="C17" s="114">
        <v>8</v>
      </c>
      <c r="D17" s="114">
        <v>6</v>
      </c>
      <c r="E17" s="96">
        <v>540</v>
      </c>
      <c r="F17" s="96">
        <v>544</v>
      </c>
      <c r="G17" s="125">
        <v>550</v>
      </c>
      <c r="H17" s="96">
        <v>540</v>
      </c>
      <c r="I17" s="96">
        <v>540</v>
      </c>
      <c r="J17" s="96">
        <v>540</v>
      </c>
      <c r="K17" s="117">
        <v>9152.75</v>
      </c>
      <c r="L17" s="117">
        <v>9351.31</v>
      </c>
      <c r="M17" s="117">
        <v>22337.7</v>
      </c>
      <c r="N17" s="117">
        <v>23072.13</v>
      </c>
    </row>
    <row r="18" spans="1:14" ht="19.5" customHeight="1">
      <c r="A18" s="107" t="s">
        <v>31</v>
      </c>
      <c r="B18" s="114">
        <v>4</v>
      </c>
      <c r="C18" s="114">
        <v>5</v>
      </c>
      <c r="D18" s="114">
        <v>3</v>
      </c>
      <c r="E18" s="96">
        <v>540</v>
      </c>
      <c r="F18" s="96">
        <v>545</v>
      </c>
      <c r="G18" s="125">
        <v>550</v>
      </c>
      <c r="H18" s="96">
        <v>540</v>
      </c>
      <c r="I18" s="96">
        <v>540</v>
      </c>
      <c r="J18" s="96">
        <v>540</v>
      </c>
      <c r="K18" s="117">
        <v>1509.15</v>
      </c>
      <c r="L18" s="117">
        <v>1562.22</v>
      </c>
      <c r="M18" s="117">
        <v>3693.53</v>
      </c>
      <c r="N18" s="117">
        <v>3727.24</v>
      </c>
    </row>
    <row r="19" spans="1:14" ht="19.5" customHeight="1">
      <c r="A19" s="107" t="s">
        <v>32</v>
      </c>
      <c r="B19" s="114">
        <v>2</v>
      </c>
      <c r="C19" s="114">
        <v>2</v>
      </c>
      <c r="D19" s="114">
        <v>2</v>
      </c>
      <c r="E19" s="96">
        <v>535</v>
      </c>
      <c r="F19" s="96">
        <v>538</v>
      </c>
      <c r="G19" s="125">
        <v>540</v>
      </c>
      <c r="H19" s="96">
        <v>0</v>
      </c>
      <c r="I19" s="96">
        <v>0</v>
      </c>
      <c r="J19" s="96">
        <v>0</v>
      </c>
      <c r="K19" s="117">
        <v>337.25</v>
      </c>
      <c r="L19" s="117">
        <v>321.58</v>
      </c>
      <c r="M19" s="117">
        <v>762.5</v>
      </c>
      <c r="N19" s="117">
        <v>726.86</v>
      </c>
    </row>
    <row r="20" spans="1:14" ht="19.5" customHeight="1">
      <c r="A20" s="107" t="s">
        <v>33</v>
      </c>
      <c r="B20" s="114">
        <v>7</v>
      </c>
      <c r="C20" s="114">
        <v>7</v>
      </c>
      <c r="D20" s="114">
        <v>6</v>
      </c>
      <c r="E20" s="96">
        <v>530</v>
      </c>
      <c r="F20" s="96">
        <v>545</v>
      </c>
      <c r="G20" s="125">
        <v>570</v>
      </c>
      <c r="H20" s="96">
        <v>0</v>
      </c>
      <c r="I20" s="96">
        <v>0</v>
      </c>
      <c r="J20" s="96">
        <v>0</v>
      </c>
      <c r="K20" s="117">
        <v>5281.93</v>
      </c>
      <c r="L20" s="117">
        <v>5308.16</v>
      </c>
      <c r="M20" s="117">
        <v>12362.79</v>
      </c>
      <c r="N20" s="117">
        <v>12592.06</v>
      </c>
    </row>
    <row r="21" spans="1:14" ht="19.5" customHeight="1">
      <c r="A21" s="107" t="s">
        <v>34</v>
      </c>
      <c r="B21" s="114">
        <v>9</v>
      </c>
      <c r="C21" s="114">
        <v>13</v>
      </c>
      <c r="D21" s="114">
        <v>8</v>
      </c>
      <c r="E21" s="96">
        <v>520</v>
      </c>
      <c r="F21" s="96">
        <v>556</v>
      </c>
      <c r="G21" s="125">
        <v>570</v>
      </c>
      <c r="H21" s="96">
        <v>0</v>
      </c>
      <c r="I21" s="96">
        <v>0</v>
      </c>
      <c r="J21" s="96">
        <v>0</v>
      </c>
      <c r="K21" s="117">
        <v>4986.26</v>
      </c>
      <c r="L21" s="117">
        <v>5453.8</v>
      </c>
      <c r="M21" s="117">
        <v>11972.35</v>
      </c>
      <c r="N21" s="117">
        <v>13314.1</v>
      </c>
    </row>
    <row r="22" spans="1:14" ht="19.5" customHeight="1" thickBot="1">
      <c r="A22" s="101"/>
      <c r="B22" s="115"/>
      <c r="C22" s="115"/>
      <c r="D22" s="115"/>
      <c r="E22" s="97"/>
      <c r="F22" s="121"/>
      <c r="G22" s="126"/>
      <c r="H22" s="97"/>
      <c r="I22" s="97"/>
      <c r="J22" s="97"/>
      <c r="K22" s="118"/>
      <c r="L22" s="118"/>
      <c r="M22" s="118"/>
      <c r="N22" s="118"/>
    </row>
    <row r="23" spans="1:14" ht="19.5" customHeight="1">
      <c r="A23" s="111" t="s">
        <v>55</v>
      </c>
      <c r="B23" s="4"/>
      <c r="C23" s="4"/>
      <c r="D23" s="4"/>
      <c r="E23" s="75"/>
      <c r="F23" s="75"/>
      <c r="G23" s="75"/>
      <c r="H23" s="76"/>
      <c r="I23" s="77"/>
      <c r="J23" s="77"/>
      <c r="K23" s="8"/>
      <c r="L23" s="8"/>
      <c r="M23" s="8"/>
      <c r="N23" s="112" t="s">
        <v>54</v>
      </c>
    </row>
    <row r="24" spans="8:10" ht="12.75">
      <c r="H24" s="79"/>
      <c r="I24" s="79"/>
      <c r="J24" s="79"/>
    </row>
    <row r="25" spans="1:13" ht="18">
      <c r="A25" s="10"/>
      <c r="B25" s="86"/>
      <c r="C25" s="86"/>
      <c r="D25" s="86"/>
      <c r="E25" s="80"/>
      <c r="F25" s="80"/>
      <c r="G25" s="80"/>
      <c r="H25" s="81"/>
      <c r="I25" s="81"/>
      <c r="J25" s="81"/>
      <c r="K25" s="11"/>
      <c r="M25" s="13"/>
    </row>
    <row r="26" spans="1:11" ht="15.75">
      <c r="A26" s="14"/>
      <c r="B26" s="87"/>
      <c r="C26" s="87"/>
      <c r="D26" s="87"/>
      <c r="E26" s="74"/>
      <c r="F26" s="80"/>
      <c r="G26" s="80"/>
      <c r="H26" s="81"/>
      <c r="I26" s="81"/>
      <c r="J26" s="81"/>
      <c r="K26" s="11"/>
    </row>
    <row r="27" spans="1:10" ht="18">
      <c r="A27" s="16"/>
      <c r="B27" s="88"/>
      <c r="C27" s="88"/>
      <c r="D27" s="88"/>
      <c r="E27" s="82"/>
      <c r="F27" s="82"/>
      <c r="G27" s="82"/>
      <c r="H27" s="83"/>
      <c r="I27" s="83"/>
      <c r="J27" s="83"/>
    </row>
    <row r="28" spans="8:10" ht="12.75">
      <c r="H28" s="84"/>
      <c r="I28" s="84"/>
      <c r="J28" s="84"/>
    </row>
    <row r="29" spans="8:10" ht="12.75">
      <c r="H29" s="84"/>
      <c r="I29" s="84"/>
      <c r="J29" s="84"/>
    </row>
    <row r="30" spans="8:10" ht="12.75">
      <c r="H30" s="84"/>
      <c r="I30" s="84"/>
      <c r="J30" s="84"/>
    </row>
    <row r="31" spans="8:10" ht="12.75">
      <c r="H31" s="84"/>
      <c r="I31" s="84"/>
      <c r="J31" s="84"/>
    </row>
    <row r="32" spans="8:10" ht="12.75">
      <c r="H32" s="84"/>
      <c r="I32" s="84"/>
      <c r="J32" s="84"/>
    </row>
    <row r="33" spans="1:10" ht="12.75">
      <c r="A33" s="20"/>
      <c r="B33" s="89"/>
      <c r="C33" s="89"/>
      <c r="D33" s="89"/>
      <c r="E33" s="85"/>
      <c r="H33" s="84"/>
      <c r="I33" s="84"/>
      <c r="J33" s="84"/>
    </row>
    <row r="34" spans="1:10" ht="18">
      <c r="A34" s="17"/>
      <c r="B34" s="88"/>
      <c r="C34" s="88"/>
      <c r="D34" s="88"/>
      <c r="H34" s="84"/>
      <c r="I34" s="84"/>
      <c r="J34" s="84"/>
    </row>
    <row r="35" spans="1:10" ht="18">
      <c r="A35" s="17"/>
      <c r="B35" s="88"/>
      <c r="C35" s="88"/>
      <c r="D35" s="88"/>
      <c r="H35" s="84"/>
      <c r="I35" s="84"/>
      <c r="J35" s="84"/>
    </row>
    <row r="36" spans="1:4" ht="18">
      <c r="A36" s="17"/>
      <c r="B36" s="88"/>
      <c r="C36" s="88"/>
      <c r="D36" s="88"/>
    </row>
    <row r="37" spans="1:4" ht="18">
      <c r="A37" s="17"/>
      <c r="B37" s="88"/>
      <c r="C37" s="88"/>
      <c r="D37" s="88"/>
    </row>
    <row r="38" spans="1:4" ht="18">
      <c r="A38" s="21"/>
      <c r="B38" s="88"/>
      <c r="C38" s="88"/>
      <c r="D38" s="88"/>
    </row>
    <row r="39" spans="1:4" ht="18">
      <c r="A39" s="130"/>
      <c r="B39" s="130"/>
      <c r="C39" s="88"/>
      <c r="D39" s="88"/>
    </row>
    <row r="40" spans="1:2" ht="12.75">
      <c r="A40" s="131"/>
      <c r="B40" s="131"/>
    </row>
  </sheetData>
  <mergeCells count="15">
    <mergeCell ref="M6:N6"/>
    <mergeCell ref="K7:K8"/>
    <mergeCell ref="L7:L8"/>
    <mergeCell ref="M7:M8"/>
    <mergeCell ref="N7:N8"/>
    <mergeCell ref="A39:B39"/>
    <mergeCell ref="A40:B40"/>
    <mergeCell ref="A1:N5"/>
    <mergeCell ref="B6:B8"/>
    <mergeCell ref="A6:A8"/>
    <mergeCell ref="C6:C8"/>
    <mergeCell ref="D6:D8"/>
    <mergeCell ref="E6:G7"/>
    <mergeCell ref="H6:J7"/>
    <mergeCell ref="K6:L6"/>
  </mergeCells>
  <conditionalFormatting sqref="A22:N22">
    <cfRule type="expression" priority="1" dxfId="1" stopIfTrue="1">
      <formula>MOD(ROW(),2)=1</formula>
    </cfRule>
  </conditionalFormatting>
  <conditionalFormatting sqref="A9:N21">
    <cfRule type="expression" priority="2" dxfId="2" stopIfTrue="1">
      <formula>MOD(ROW(),2)=1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workbookViewId="0" topLeftCell="A1">
      <selection activeCell="L30" sqref="L30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.75">
      <c r="A1" s="23"/>
      <c r="B1" s="24"/>
      <c r="C1" s="24"/>
      <c r="D1" s="25"/>
      <c r="E1" s="24"/>
      <c r="F1" s="25"/>
      <c r="G1" s="26"/>
      <c r="H1" s="27" t="s">
        <v>0</v>
      </c>
      <c r="I1" s="27"/>
      <c r="J1" s="28"/>
      <c r="K1" s="29"/>
      <c r="L1" s="24"/>
      <c r="M1" s="24"/>
      <c r="N1" s="30"/>
    </row>
    <row r="2" spans="1:14" ht="18.75">
      <c r="A2" s="31" t="s">
        <v>1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2"/>
      <c r="M2" s="32"/>
      <c r="N2" s="34"/>
    </row>
    <row r="3" spans="1:14" ht="18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4"/>
    </row>
    <row r="4" spans="1:14" ht="18">
      <c r="A4" s="35" t="s">
        <v>2</v>
      </c>
      <c r="B4" s="36"/>
      <c r="C4" s="36"/>
      <c r="D4" s="32"/>
      <c r="E4" s="32"/>
      <c r="F4" s="32"/>
      <c r="G4" s="32"/>
      <c r="H4" s="37"/>
      <c r="I4" s="32"/>
      <c r="J4" s="32"/>
      <c r="K4" s="32"/>
      <c r="L4" s="32"/>
      <c r="M4" s="32"/>
      <c r="N4" s="34"/>
    </row>
    <row r="5" spans="1:14" ht="18">
      <c r="A5" s="35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/>
    </row>
    <row r="6" spans="1:14" ht="18">
      <c r="A6" s="38"/>
      <c r="B6" s="10"/>
      <c r="C6" s="10"/>
      <c r="D6" s="10"/>
      <c r="E6" s="10"/>
      <c r="F6" s="10"/>
      <c r="G6" s="39"/>
      <c r="H6" s="39"/>
      <c r="I6" s="39"/>
      <c r="J6" s="39"/>
      <c r="K6" s="39"/>
      <c r="L6" s="10"/>
      <c r="M6" s="10"/>
      <c r="N6" s="40"/>
    </row>
    <row r="7" spans="1:14" ht="15.75">
      <c r="A7" s="41" t="s">
        <v>4</v>
      </c>
      <c r="B7" s="42"/>
      <c r="C7" s="42"/>
      <c r="D7" s="42" t="s">
        <v>5</v>
      </c>
      <c r="E7" s="43" t="s">
        <v>6</v>
      </c>
      <c r="F7" s="43"/>
      <c r="G7" s="44"/>
      <c r="H7" s="43" t="s">
        <v>6</v>
      </c>
      <c r="I7" s="43"/>
      <c r="J7" s="43"/>
      <c r="K7" s="45" t="s">
        <v>7</v>
      </c>
      <c r="L7" s="44" t="s">
        <v>8</v>
      </c>
      <c r="M7" s="43" t="s">
        <v>7</v>
      </c>
      <c r="N7" s="46"/>
    </row>
    <row r="8" spans="1:14" ht="15.75">
      <c r="A8" s="47" t="s">
        <v>9</v>
      </c>
      <c r="B8" s="48" t="s">
        <v>5</v>
      </c>
      <c r="C8" s="48" t="s">
        <v>5</v>
      </c>
      <c r="D8" s="48" t="s">
        <v>10</v>
      </c>
      <c r="E8" s="49" t="s">
        <v>11</v>
      </c>
      <c r="F8" s="49"/>
      <c r="G8" s="50"/>
      <c r="H8" s="49" t="s">
        <v>12</v>
      </c>
      <c r="I8" s="49"/>
      <c r="J8" s="49"/>
      <c r="K8" s="51" t="s">
        <v>13</v>
      </c>
      <c r="L8" s="51" t="s">
        <v>14</v>
      </c>
      <c r="M8" s="51" t="s">
        <v>13</v>
      </c>
      <c r="N8" s="52" t="s">
        <v>14</v>
      </c>
    </row>
    <row r="9" spans="1:14" ht="15.75">
      <c r="A9" s="53" t="s">
        <v>15</v>
      </c>
      <c r="B9" s="54" t="s">
        <v>16</v>
      </c>
      <c r="C9" s="54" t="s">
        <v>17</v>
      </c>
      <c r="D9" s="55">
        <v>1</v>
      </c>
      <c r="E9" s="56" t="s">
        <v>18</v>
      </c>
      <c r="F9" s="56" t="s">
        <v>19</v>
      </c>
      <c r="G9" s="56" t="s">
        <v>20</v>
      </c>
      <c r="H9" s="56" t="s">
        <v>18</v>
      </c>
      <c r="I9" s="56" t="s">
        <v>19</v>
      </c>
      <c r="J9" s="56" t="s">
        <v>20</v>
      </c>
      <c r="K9" s="57" t="s">
        <v>21</v>
      </c>
      <c r="L9" s="57" t="s">
        <v>21</v>
      </c>
      <c r="M9" s="57" t="s">
        <v>22</v>
      </c>
      <c r="N9" s="58" t="s">
        <v>22</v>
      </c>
    </row>
    <row r="10" spans="1:14" ht="15.75">
      <c r="A10" s="4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15.75">
      <c r="A11" s="61">
        <v>2005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2"/>
    </row>
    <row r="12" spans="1:14" ht="18">
      <c r="A12" s="47" t="s">
        <v>23</v>
      </c>
      <c r="B12" s="10">
        <v>6</v>
      </c>
      <c r="C12" s="10">
        <v>9</v>
      </c>
      <c r="D12" s="10">
        <v>3</v>
      </c>
      <c r="E12" s="5">
        <v>464</v>
      </c>
      <c r="F12" s="5">
        <f>+(464+465+475+475+475+470+470+470)/8</f>
        <v>470.5</v>
      </c>
      <c r="G12" s="5">
        <v>475</v>
      </c>
      <c r="H12" s="63">
        <v>455</v>
      </c>
      <c r="I12" s="63">
        <v>455</v>
      </c>
      <c r="J12" s="63">
        <v>455</v>
      </c>
      <c r="K12" s="8">
        <f>335.55+1589.83</f>
        <v>1925.3799999999999</v>
      </c>
      <c r="L12" s="8">
        <f>1657.26+261.23</f>
        <v>1918.49</v>
      </c>
      <c r="M12" s="8">
        <f>3813+799.05</f>
        <v>4612.05</v>
      </c>
      <c r="N12" s="64">
        <f>661.29+4110.14</f>
        <v>4771.43</v>
      </c>
    </row>
    <row r="13" spans="1:14" ht="18">
      <c r="A13" s="47" t="s">
        <v>24</v>
      </c>
      <c r="B13" s="10">
        <v>4</v>
      </c>
      <c r="C13" s="10">
        <v>7</v>
      </c>
      <c r="D13" s="10">
        <v>3</v>
      </c>
      <c r="E13" s="5">
        <v>460</v>
      </c>
      <c r="F13" s="5">
        <f>+(480+460+461+470+480+475+475)/7</f>
        <v>471.57142857142856</v>
      </c>
      <c r="G13" s="5">
        <v>480</v>
      </c>
      <c r="H13" s="65">
        <v>0</v>
      </c>
      <c r="I13" s="63">
        <v>0</v>
      </c>
      <c r="J13" s="63">
        <v>0</v>
      </c>
      <c r="K13" s="8">
        <f>637.08+687.93</f>
        <v>1325.01</v>
      </c>
      <c r="L13" s="8">
        <f>646.24+701.33</f>
        <v>1347.5700000000002</v>
      </c>
      <c r="M13" s="8">
        <f>1633.64+1604.96</f>
        <v>3238.6000000000004</v>
      </c>
      <c r="N13" s="64">
        <f>1716.72+1644.45</f>
        <v>3361.17</v>
      </c>
    </row>
    <row r="14" spans="1:14" ht="18">
      <c r="A14" s="47" t="s">
        <v>25</v>
      </c>
      <c r="B14" s="10">
        <v>4</v>
      </c>
      <c r="C14" s="10">
        <v>5</v>
      </c>
      <c r="D14" s="10">
        <v>2</v>
      </c>
      <c r="E14" s="5">
        <v>465</v>
      </c>
      <c r="F14" s="5">
        <f>+(475+465+475+475)/4</f>
        <v>472.5</v>
      </c>
      <c r="G14" s="5">
        <v>475</v>
      </c>
      <c r="H14" s="65">
        <v>475</v>
      </c>
      <c r="I14" s="63">
        <v>475</v>
      </c>
      <c r="J14" s="63">
        <v>475</v>
      </c>
      <c r="K14" s="8">
        <f>809.95+505.04</f>
        <v>1314.99</v>
      </c>
      <c r="L14" s="8">
        <v>1344.28</v>
      </c>
      <c r="M14" s="8">
        <f>1955.49+1222.45</f>
        <v>3177.94</v>
      </c>
      <c r="N14" s="64">
        <f>1248.38+2076.39</f>
        <v>3324.77</v>
      </c>
    </row>
    <row r="15" spans="1:14" ht="18">
      <c r="A15" s="47" t="s">
        <v>26</v>
      </c>
      <c r="B15" s="10">
        <v>8</v>
      </c>
      <c r="C15" s="10">
        <v>12</v>
      </c>
      <c r="D15" s="10">
        <v>6</v>
      </c>
      <c r="E15" s="5">
        <v>465</v>
      </c>
      <c r="F15" s="5">
        <f>+(487+480+475+475+475+475+475+475+475+475+475+475+470+470+465+470)/16</f>
        <v>474.5</v>
      </c>
      <c r="G15" s="5">
        <v>487</v>
      </c>
      <c r="H15" s="65">
        <v>0</v>
      </c>
      <c r="I15" s="63">
        <v>0</v>
      </c>
      <c r="J15" s="63">
        <v>0</v>
      </c>
      <c r="K15" s="8">
        <f>1243.27+5984.85</f>
        <v>7228.120000000001</v>
      </c>
      <c r="L15" s="8">
        <f>1317.81+6147.2</f>
        <v>7465.01</v>
      </c>
      <c r="M15" s="8">
        <f>14350.1+2863.8</f>
        <v>17213.9</v>
      </c>
      <c r="N15" s="64">
        <f>3129.77+15083.2</f>
        <v>18212.97</v>
      </c>
    </row>
    <row r="16" spans="1:14" s="2" customFormat="1" ht="18">
      <c r="A16" s="47" t="s">
        <v>27</v>
      </c>
      <c r="B16" s="10">
        <v>7</v>
      </c>
      <c r="C16" s="10">
        <v>8</v>
      </c>
      <c r="D16" s="10">
        <v>7</v>
      </c>
      <c r="E16" s="5">
        <v>475</v>
      </c>
      <c r="F16" s="5">
        <f>+(480+481+480+475+475+501+527+485)/8</f>
        <v>488</v>
      </c>
      <c r="G16" s="5">
        <v>527</v>
      </c>
      <c r="H16" s="65">
        <v>0</v>
      </c>
      <c r="I16" s="63">
        <v>0</v>
      </c>
      <c r="J16" s="63">
        <v>0</v>
      </c>
      <c r="K16" s="8">
        <f>826.64+1222.14</f>
        <v>2048.78</v>
      </c>
      <c r="L16" s="8">
        <f>1236.22+807.88</f>
        <v>2044.1</v>
      </c>
      <c r="M16" s="8">
        <f>1972.86+2808.71</f>
        <v>4781.57</v>
      </c>
      <c r="N16" s="64">
        <f>3013.51+1971.48</f>
        <v>4984.99</v>
      </c>
    </row>
    <row r="17" spans="1:14" ht="18">
      <c r="A17" s="47" t="s">
        <v>28</v>
      </c>
      <c r="B17" s="10">
        <v>4</v>
      </c>
      <c r="C17" s="10">
        <v>4</v>
      </c>
      <c r="D17" s="10">
        <v>4</v>
      </c>
      <c r="E17" s="5">
        <v>475</v>
      </c>
      <c r="F17" s="5">
        <f>+(457+483+475)/3</f>
        <v>471.6666666666667</v>
      </c>
      <c r="G17" s="5">
        <v>483</v>
      </c>
      <c r="H17" s="65">
        <v>475</v>
      </c>
      <c r="I17" s="63">
        <v>475</v>
      </c>
      <c r="J17" s="63">
        <v>475</v>
      </c>
      <c r="K17" s="8">
        <v>1383.82</v>
      </c>
      <c r="L17" s="8">
        <v>1348.4</v>
      </c>
      <c r="M17" s="8">
        <v>3411.93</v>
      </c>
      <c r="N17" s="64">
        <v>3361.02</v>
      </c>
    </row>
    <row r="18" spans="1:14" ht="18">
      <c r="A18" s="47" t="s">
        <v>29</v>
      </c>
      <c r="B18" s="10"/>
      <c r="C18" s="10"/>
      <c r="D18" s="10"/>
      <c r="E18" s="5"/>
      <c r="F18" s="5"/>
      <c r="G18" s="5"/>
      <c r="H18" s="65"/>
      <c r="I18" s="63"/>
      <c r="J18" s="63"/>
      <c r="K18" s="8"/>
      <c r="L18" s="8"/>
      <c r="M18" s="8"/>
      <c r="N18" s="64"/>
    </row>
    <row r="19" spans="1:14" ht="18">
      <c r="A19" s="47" t="s">
        <v>30</v>
      </c>
      <c r="B19" s="10"/>
      <c r="C19" s="10"/>
      <c r="D19" s="10"/>
      <c r="E19" s="5"/>
      <c r="F19" s="5"/>
      <c r="G19" s="5"/>
      <c r="H19" s="65"/>
      <c r="I19" s="63"/>
      <c r="J19" s="63"/>
      <c r="K19" s="8"/>
      <c r="L19" s="8"/>
      <c r="M19" s="8"/>
      <c r="N19" s="64"/>
    </row>
    <row r="20" spans="1:14" ht="18">
      <c r="A20" s="47" t="s">
        <v>31</v>
      </c>
      <c r="B20" s="10"/>
      <c r="C20" s="10"/>
      <c r="D20" s="10"/>
      <c r="E20" s="5"/>
      <c r="F20" s="5"/>
      <c r="G20" s="5"/>
      <c r="H20" s="65"/>
      <c r="I20" s="63"/>
      <c r="J20" s="63"/>
      <c r="K20" s="8"/>
      <c r="L20" s="8"/>
      <c r="M20" s="8"/>
      <c r="N20" s="64"/>
    </row>
    <row r="21" spans="1:14" ht="18">
      <c r="A21" s="47" t="s">
        <v>32</v>
      </c>
      <c r="B21" s="10"/>
      <c r="C21" s="10"/>
      <c r="D21" s="10"/>
      <c r="E21" s="5"/>
      <c r="F21" s="5"/>
      <c r="G21" s="5"/>
      <c r="H21" s="65"/>
      <c r="I21" s="63"/>
      <c r="J21" s="63"/>
      <c r="K21" s="8"/>
      <c r="L21" s="8"/>
      <c r="M21" s="8"/>
      <c r="N21" s="64"/>
    </row>
    <row r="22" spans="1:14" ht="18">
      <c r="A22" s="47" t="s">
        <v>33</v>
      </c>
      <c r="B22" s="10"/>
      <c r="C22" s="10"/>
      <c r="D22" s="10"/>
      <c r="E22" s="5"/>
      <c r="F22" s="5"/>
      <c r="G22" s="5"/>
      <c r="H22" s="65"/>
      <c r="I22" s="63"/>
      <c r="J22" s="63"/>
      <c r="K22" s="8"/>
      <c r="L22" s="8"/>
      <c r="M22" s="8"/>
      <c r="N22" s="64"/>
    </row>
    <row r="23" spans="1:14" ht="18.75" thickBot="1">
      <c r="A23" s="66" t="s">
        <v>34</v>
      </c>
      <c r="B23" s="67"/>
      <c r="C23" s="68"/>
      <c r="D23" s="68"/>
      <c r="E23" s="69"/>
      <c r="F23" s="69"/>
      <c r="G23" s="69"/>
      <c r="H23" s="70"/>
      <c r="I23" s="71"/>
      <c r="J23" s="71"/>
      <c r="K23" s="72"/>
      <c r="L23" s="72"/>
      <c r="M23" s="72"/>
      <c r="N23" s="73"/>
    </row>
    <row r="24" spans="1:14" ht="18">
      <c r="A24" s="3" t="s">
        <v>35</v>
      </c>
      <c r="B24" s="4"/>
      <c r="C24" s="4"/>
      <c r="D24" s="4"/>
      <c r="E24" s="5"/>
      <c r="F24" s="5"/>
      <c r="G24" s="5"/>
      <c r="H24" s="6"/>
      <c r="I24" s="7"/>
      <c r="J24" s="7"/>
      <c r="K24" s="8"/>
      <c r="L24" s="8"/>
      <c r="M24" s="8"/>
      <c r="N24" s="8"/>
    </row>
    <row r="25" spans="8:10" ht="12.75">
      <c r="H25" s="9"/>
      <c r="I25" s="9"/>
      <c r="J25" s="9"/>
    </row>
    <row r="26" spans="1:13" ht="18">
      <c r="A26" s="10"/>
      <c r="B26" s="11"/>
      <c r="C26" s="11"/>
      <c r="D26" s="11"/>
      <c r="E26" s="11"/>
      <c r="F26" s="11"/>
      <c r="G26" s="11"/>
      <c r="H26" s="12"/>
      <c r="I26" s="12"/>
      <c r="J26" s="12"/>
      <c r="K26" s="11"/>
      <c r="M26" s="13"/>
    </row>
    <row r="27" spans="1:11" ht="15.75">
      <c r="A27" s="14"/>
      <c r="B27" s="14"/>
      <c r="C27" s="14"/>
      <c r="D27" s="14"/>
      <c r="E27" s="15"/>
      <c r="F27" s="11"/>
      <c r="G27" s="11"/>
      <c r="H27" s="12"/>
      <c r="I27" s="12"/>
      <c r="J27" s="12"/>
      <c r="K27" s="11"/>
    </row>
    <row r="28" spans="1:10" ht="18">
      <c r="A28" s="16"/>
      <c r="B28" s="17"/>
      <c r="C28" s="17"/>
      <c r="D28" s="17"/>
      <c r="E28" s="17"/>
      <c r="F28" s="17"/>
      <c r="G28" s="17"/>
      <c r="H28" s="18"/>
      <c r="I28" s="18"/>
      <c r="J28" s="18"/>
    </row>
    <row r="29" spans="8:10" ht="12.75">
      <c r="H29" s="19"/>
      <c r="I29" s="19"/>
      <c r="J29" s="19"/>
    </row>
    <row r="30" spans="8:10" ht="12.75">
      <c r="H30" s="19"/>
      <c r="I30" s="19"/>
      <c r="J30" s="19"/>
    </row>
    <row r="31" spans="8:10" ht="12.75">
      <c r="H31" s="19"/>
      <c r="I31" s="19"/>
      <c r="J31" s="19"/>
    </row>
    <row r="32" spans="8:10" ht="12.75">
      <c r="H32" s="19"/>
      <c r="I32" s="19"/>
      <c r="J32" s="19"/>
    </row>
    <row r="33" spans="8:10" ht="12.75">
      <c r="H33" s="19"/>
      <c r="I33" s="19"/>
      <c r="J33" s="19"/>
    </row>
    <row r="34" spans="1:10" ht="12.75">
      <c r="A34" s="20"/>
      <c r="B34" s="20"/>
      <c r="C34" s="20"/>
      <c r="D34" s="20"/>
      <c r="E34" s="1"/>
      <c r="H34" s="19"/>
      <c r="I34" s="19"/>
      <c r="J34" s="19"/>
    </row>
    <row r="35" spans="1:10" ht="18">
      <c r="A35" s="17"/>
      <c r="B35" s="17"/>
      <c r="C35" s="17"/>
      <c r="D35" s="17"/>
      <c r="H35" s="19"/>
      <c r="I35" s="19"/>
      <c r="J35" s="19"/>
    </row>
    <row r="36" spans="1:10" ht="18">
      <c r="A36" s="17"/>
      <c r="B36" s="17"/>
      <c r="C36" s="17"/>
      <c r="D36" s="17"/>
      <c r="H36" s="19"/>
      <c r="I36" s="19"/>
      <c r="J36" s="19"/>
    </row>
    <row r="37" spans="1:4" ht="18">
      <c r="A37" s="17"/>
      <c r="B37" s="17"/>
      <c r="C37" s="17"/>
      <c r="D37" s="17"/>
    </row>
    <row r="38" spans="1:4" ht="18">
      <c r="A38" s="17"/>
      <c r="B38" s="17"/>
      <c r="C38" s="17"/>
      <c r="D38" s="17"/>
    </row>
    <row r="39" spans="1:4" ht="18">
      <c r="A39" s="21"/>
      <c r="B39" s="17"/>
      <c r="C39" s="17"/>
      <c r="D39" s="17"/>
    </row>
    <row r="40" spans="1:4" ht="18">
      <c r="A40" s="130"/>
      <c r="B40" s="130"/>
      <c r="C40" s="17"/>
      <c r="D40" s="17"/>
    </row>
    <row r="41" spans="1:2" ht="12.75">
      <c r="A41" s="131"/>
      <c r="B41" s="131"/>
    </row>
  </sheetData>
  <mergeCells count="2">
    <mergeCell ref="A40:B40"/>
    <mergeCell ref="A41:B41"/>
  </mergeCells>
  <printOptions/>
  <pageMargins left="0.75" right="0.75" top="1" bottom="1" header="0.5" footer="0.5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kkreutzer</dc:creator>
  <cp:keywords/>
  <dc:description/>
  <cp:lastModifiedBy> Carl Studebaker</cp:lastModifiedBy>
  <cp:lastPrinted>2008-09-26T21:23:42Z</cp:lastPrinted>
  <dcterms:created xsi:type="dcterms:W3CDTF">2005-06-02T16:15:03Z</dcterms:created>
  <dcterms:modified xsi:type="dcterms:W3CDTF">2008-12-04T22:27:40Z</dcterms:modified>
  <cp:category/>
  <cp:version/>
  <cp:contentType/>
  <cp:contentStatus/>
</cp:coreProperties>
</file>